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ntabilidade\Demonstrações Contábeis\1. Demonstrações\2021\"/>
    </mc:Choice>
  </mc:AlternateContent>
  <bookViews>
    <workbookView xWindow="0" yWindow="0" windowWidth="28800" windowHeight="11835" tabRatio="708"/>
  </bookViews>
  <sheets>
    <sheet name="BP" sheetId="1" r:id="rId1"/>
    <sheet name="DRE" sheetId="3" r:id="rId2"/>
    <sheet name="DRA" sheetId="4" r:id="rId3"/>
    <sheet name="DMPL" sheetId="5" r:id="rId4"/>
    <sheet name="DFC" sheetId="6" r:id="rId5"/>
    <sheet name="DVA" sheetId="10" r:id="rId6"/>
  </sheets>
  <definedNames>
    <definedName name="_xlnm.Print_Area" localSheetId="0">BP!$A$1:$AB$35</definedName>
    <definedName name="_xlnm.Print_Area" localSheetId="4">DFC!$A$1:$L$52</definedName>
    <definedName name="_xlnm.Print_Area" localSheetId="1">DRE!$A$1:$P$38</definedName>
    <definedName name="_xlnm.Print_Area" localSheetId="5">DVA!$A$1:$M$47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8" i="10" l="1"/>
  <c r="H55" i="6" l="1"/>
  <c r="S12" i="4" l="1"/>
  <c r="Q12" i="4"/>
  <c r="O12" i="4"/>
  <c r="M12" i="4"/>
  <c r="K12" i="4"/>
  <c r="I12" i="4"/>
  <c r="G12" i="4"/>
  <c r="E12" i="4"/>
  <c r="O10" i="4"/>
  <c r="M10" i="4"/>
  <c r="G10" i="4"/>
  <c r="E10" i="4"/>
  <c r="S8" i="4" l="1"/>
  <c r="Q8" i="4"/>
  <c r="O8" i="4"/>
  <c r="M8" i="4"/>
  <c r="E8" i="4"/>
  <c r="K8" i="4"/>
  <c r="I8" i="4"/>
  <c r="T33" i="3" l="1"/>
  <c r="R33" i="3"/>
  <c r="L33" i="3"/>
  <c r="J33" i="3"/>
  <c r="N31" i="5" l="1"/>
  <c r="N33" i="3" l="1"/>
  <c r="F55" i="6"/>
  <c r="N16" i="5"/>
  <c r="N17" i="5"/>
  <c r="J53" i="6"/>
  <c r="L55" i="6"/>
  <c r="L53" i="6"/>
  <c r="J34" i="5"/>
  <c r="N32" i="5"/>
  <c r="N30" i="5"/>
  <c r="N33" i="5" s="1"/>
  <c r="N34" i="5" s="1"/>
  <c r="L26" i="5"/>
  <c r="L27" i="5" s="1"/>
  <c r="N24" i="5"/>
  <c r="N25" i="5"/>
  <c r="N23" i="5"/>
  <c r="N15" i="5"/>
  <c r="N9" i="5"/>
  <c r="N11" i="5" s="1"/>
  <c r="N12" i="5" s="1"/>
  <c r="N10" i="5"/>
  <c r="N8" i="5"/>
  <c r="J26" i="5"/>
  <c r="J27" i="5" s="1"/>
  <c r="J11" i="5"/>
  <c r="J12" i="5" s="1"/>
  <c r="J18" i="5"/>
  <c r="F33" i="3"/>
  <c r="P33" i="3"/>
  <c r="H33" i="3"/>
  <c r="J55" i="6"/>
  <c r="L33" i="5"/>
  <c r="L34" i="5" s="1"/>
  <c r="F33" i="5"/>
  <c r="F34" i="5" s="1"/>
  <c r="H33" i="5"/>
  <c r="H34" i="5" s="1"/>
  <c r="H18" i="5"/>
  <c r="H19" i="5" s="1"/>
  <c r="F18" i="5"/>
  <c r="F19" i="5" s="1"/>
  <c r="L11" i="5"/>
  <c r="V35" i="1"/>
  <c r="K48" i="10"/>
  <c r="M48" i="10"/>
  <c r="F53" i="6"/>
  <c r="L12" i="5"/>
  <c r="AB35" i="1"/>
  <c r="X35" i="1"/>
  <c r="Z35" i="1"/>
  <c r="I48" i="10"/>
  <c r="H53" i="6"/>
  <c r="G8" i="4"/>
  <c r="K53" i="6"/>
  <c r="G53" i="6"/>
  <c r="H26" i="5"/>
  <c r="H27" i="5"/>
  <c r="F26" i="5"/>
  <c r="F27" i="5"/>
  <c r="L18" i="5"/>
  <c r="L19" i="5" s="1"/>
  <c r="H11" i="5"/>
  <c r="H12" i="5"/>
  <c r="F11" i="5"/>
  <c r="F12" i="5"/>
  <c r="N26" i="5" l="1"/>
  <c r="N27" i="5" s="1"/>
  <c r="N18" i="5"/>
  <c r="N19" i="5" s="1"/>
</calcChain>
</file>

<file path=xl/sharedStrings.xml><?xml version="1.0" encoding="utf-8"?>
<sst xmlns="http://schemas.openxmlformats.org/spreadsheetml/2006/main" count="258" uniqueCount="171">
  <si>
    <t>As notas explicativas são parte integrante das demonstrações financeiras.</t>
  </si>
  <si>
    <t>Total do Ativo</t>
  </si>
  <si>
    <t>Total do ativo não circulante</t>
  </si>
  <si>
    <t>Intangível</t>
  </si>
  <si>
    <t>Imobilizado Líquido</t>
  </si>
  <si>
    <t>Investimentos</t>
  </si>
  <si>
    <t>Outros Valores a Receber</t>
  </si>
  <si>
    <t>Contas a Receber</t>
  </si>
  <si>
    <t>Realizável a longo prazo</t>
  </si>
  <si>
    <t>Não Circulante</t>
  </si>
  <si>
    <t>Total do ativo circulante</t>
  </si>
  <si>
    <t>Despesas Antecipadas</t>
  </si>
  <si>
    <t>Estoques</t>
  </si>
  <si>
    <t xml:space="preserve">  Outros valores a receber</t>
  </si>
  <si>
    <t xml:space="preserve">  Adiantamentos</t>
  </si>
  <si>
    <t>Outros Créditos</t>
  </si>
  <si>
    <t>Caixa e Equivalentes de Caixa</t>
  </si>
  <si>
    <t>Circulante</t>
  </si>
  <si>
    <t>Consolidado</t>
  </si>
  <si>
    <t>Controladora</t>
  </si>
  <si>
    <t>Nota</t>
  </si>
  <si>
    <t>Ativo</t>
  </si>
  <si>
    <t>Total do Passivo e Patrimônio Líquido</t>
  </si>
  <si>
    <t>Total do patrimônio líquido</t>
  </si>
  <si>
    <t>Prejuízos acumulados</t>
  </si>
  <si>
    <t>Créditos para aumento de capital</t>
  </si>
  <si>
    <t>Capital Social</t>
  </si>
  <si>
    <t>Total do passivo</t>
  </si>
  <si>
    <t>Total do passivo não circulante</t>
  </si>
  <si>
    <t>Provisão para contingências</t>
  </si>
  <si>
    <t>Contas a Pagar</t>
  </si>
  <si>
    <t>Total do passivo circulante</t>
  </si>
  <si>
    <t>Outras Obrigações</t>
  </si>
  <si>
    <t>Provisões</t>
  </si>
  <si>
    <t>Fornecedores</t>
  </si>
  <si>
    <t>Passivo e Patrimônio Líquido</t>
  </si>
  <si>
    <t>Lucro/(Prejuízo) líquido por ação (em R$)</t>
  </si>
  <si>
    <t>Lucro/(Prejuízo) líquido do exercício</t>
  </si>
  <si>
    <t>IRPJ e CSLL</t>
  </si>
  <si>
    <t>Lucro/(Prejuízo) antes dos tributos</t>
  </si>
  <si>
    <t>Despesas financeiras</t>
  </si>
  <si>
    <t>Receitas financeiras</t>
  </si>
  <si>
    <t>Lucro/(Prejuízo) antes das receitas e despesas financeiras</t>
  </si>
  <si>
    <t>Outras (despesas)/receitas operacionais</t>
  </si>
  <si>
    <t>(Provisões)/Reversões para passivos contingentes</t>
  </si>
  <si>
    <t>Despesas tributárias</t>
  </si>
  <si>
    <t>Perdas pela Não Recuperabilidade de Ativos</t>
  </si>
  <si>
    <t>(Despesas)/Receitas operacionais</t>
  </si>
  <si>
    <t>Lucro Bruto</t>
  </si>
  <si>
    <t>Custos operacionais</t>
  </si>
  <si>
    <t>Receita Líquida dos serviços</t>
  </si>
  <si>
    <t>Descrição</t>
  </si>
  <si>
    <t xml:space="preserve"> </t>
  </si>
  <si>
    <t>Resultado Abrangente Consolidado do Período</t>
  </si>
  <si>
    <t>Outros Resultados Abrangentes</t>
  </si>
  <si>
    <t>As notas explicativas são parte integrante das demonstrações financeiras</t>
  </si>
  <si>
    <t>Ajustes de Exercícios Anteriores</t>
  </si>
  <si>
    <t>Prejuízo líquido do período</t>
  </si>
  <si>
    <t>Total do Patrimônio Líquido</t>
  </si>
  <si>
    <t>Variação de Caixa e Equivalentes de Caixa</t>
  </si>
  <si>
    <t>Aumento (redução) líquido de caixa e equivalentes de caixa</t>
  </si>
  <si>
    <t>Caixa líquido das atividades de financiamento</t>
  </si>
  <si>
    <t>Crédito para aumento de capital</t>
  </si>
  <si>
    <t>Fluxos de caixa das atividades de financiamento</t>
  </si>
  <si>
    <t>Caixa líquido aplicado nas atividades de investimento</t>
  </si>
  <si>
    <t>Aquisições de imobilizado</t>
  </si>
  <si>
    <t>Fluxos de caixa das atividades de investimento</t>
  </si>
  <si>
    <t>Caixa líquido gerado pelas atividades operacionais</t>
  </si>
  <si>
    <t>Imposto de renda e contribuição social pagos</t>
  </si>
  <si>
    <t>Caixa gerado pelas operações</t>
  </si>
  <si>
    <t>Outros passivos não circulantes</t>
  </si>
  <si>
    <t>Aumento (Redução) de Passivos</t>
  </si>
  <si>
    <t>Outros ativos não circulantes</t>
  </si>
  <si>
    <t>Despesas antecipadas</t>
  </si>
  <si>
    <t>Outros créditos</t>
  </si>
  <si>
    <t>Redução (Aumento) de Ativos</t>
  </si>
  <si>
    <t>Despesas de atualização monetária</t>
  </si>
  <si>
    <t>Depreciação e amortização</t>
  </si>
  <si>
    <t>Ajustes do Lucro Líquido</t>
  </si>
  <si>
    <t>Prejuízo antes do imposto de renda e da contribuição social</t>
  </si>
  <si>
    <t>Fluxos de caixa das atividades operacionais</t>
  </si>
  <si>
    <t>Lucros retidos / Prejuízo do exercício</t>
  </si>
  <si>
    <t>8.4.1</t>
  </si>
  <si>
    <t>Remuneração de capitais próprios</t>
  </si>
  <si>
    <t>8.4</t>
  </si>
  <si>
    <t>Aluguéis</t>
  </si>
  <si>
    <t>8.3.2</t>
  </si>
  <si>
    <t>Juros e Correção Monetária</t>
  </si>
  <si>
    <t>8.3.1</t>
  </si>
  <si>
    <t>Remuneração de capitais de terceiros</t>
  </si>
  <si>
    <t>8.3</t>
  </si>
  <si>
    <t>Impostos, taxas e contribuições</t>
  </si>
  <si>
    <t>8.2.1</t>
  </si>
  <si>
    <t>8.2</t>
  </si>
  <si>
    <t>Benefícios</t>
  </si>
  <si>
    <t>8.1.2</t>
  </si>
  <si>
    <t xml:space="preserve">Remuneração Direta e encargos sociais </t>
  </si>
  <si>
    <t>8.1.1</t>
  </si>
  <si>
    <t>Pessoal</t>
  </si>
  <si>
    <t>8.1</t>
  </si>
  <si>
    <t>Valor adicionado distribuido</t>
  </si>
  <si>
    <t>Valor adicionado a distribuir</t>
  </si>
  <si>
    <t>Outras</t>
  </si>
  <si>
    <t>6.2</t>
  </si>
  <si>
    <t>6.1</t>
  </si>
  <si>
    <t>Valor adicionado recebido em transferência</t>
  </si>
  <si>
    <t>Valor adicionado líquido</t>
  </si>
  <si>
    <t>4.2</t>
  </si>
  <si>
    <t>4.1</t>
  </si>
  <si>
    <t>Retenções</t>
  </si>
  <si>
    <t>Valor adicionado bruto</t>
  </si>
  <si>
    <t>2.3</t>
  </si>
  <si>
    <t>Perda / Recuperação de valores ativos</t>
  </si>
  <si>
    <t>2.2</t>
  </si>
  <si>
    <t>Materiais, energia, serviços de terceiros e outros</t>
  </si>
  <si>
    <t>2.1</t>
  </si>
  <si>
    <t>Insumos adquiridos de terceiros</t>
  </si>
  <si>
    <t>Provisão para créditos de liquidação duvidosa</t>
  </si>
  <si>
    <t>1.2</t>
  </si>
  <si>
    <t>Vendas de mercadoria, produtos e serviços</t>
  </si>
  <si>
    <t>1.1</t>
  </si>
  <si>
    <t>Receitas</t>
  </si>
  <si>
    <t>Passivo a descoberto</t>
  </si>
  <si>
    <t>Mutações do período</t>
  </si>
  <si>
    <t>Resultado do Período</t>
  </si>
  <si>
    <t>Caixa e equivalentes de caixa no início do período</t>
  </si>
  <si>
    <t>Caixa e equivalentes de caixa no final do período</t>
  </si>
  <si>
    <t>DEMONSTRAÇÕES DO FLUXO DE CAIXA</t>
  </si>
  <si>
    <t>DEMONSTRAÇÕES DO VALOR ADICIONADO</t>
  </si>
  <si>
    <t>DEMONSTRAÇÃO DO RESULTADO ABRANGENTE</t>
  </si>
  <si>
    <t>DEMONSTRAÇÃO DO RESULTADO DO EXERCÍCIO</t>
  </si>
  <si>
    <t>BALANÇO PATRIMONIAL</t>
  </si>
  <si>
    <t>DEMONSTRAÇÕES DAS MUTAÇÕES DO PATRIMÔNIO LÍQUIDO</t>
  </si>
  <si>
    <t>112.03.1.08.    .   -0</t>
  </si>
  <si>
    <t>112.03.1.04.0002.   -0</t>
  </si>
  <si>
    <t>Perdas pela não Recuperabilidade de Ativos</t>
  </si>
  <si>
    <t>Lucros/ (Prejuízos)  acumulados</t>
  </si>
  <si>
    <t>Provisões para Contingências</t>
  </si>
  <si>
    <t>Créditos para aumento de Capital (Nota 16)</t>
  </si>
  <si>
    <t>Em 31 de dezembro de 2019</t>
  </si>
  <si>
    <t>Baixas de Imobilizado</t>
  </si>
  <si>
    <t>Despesas administrativas e gerais</t>
  </si>
  <si>
    <t>Ganhos/Perdas Atuariais em planos de pensão</t>
  </si>
  <si>
    <t>Ajustes de Avaliação Patrimonial</t>
  </si>
  <si>
    <t>Ajustes de Avaliação Patrimonial (Nota 19)</t>
  </si>
  <si>
    <t>31 de dezembro 2020</t>
  </si>
  <si>
    <t>Tributos a Compensar</t>
  </si>
  <si>
    <t xml:space="preserve">  Servidores cedidos</t>
  </si>
  <si>
    <t xml:space="preserve">  Valores a receber de terceiros</t>
  </si>
  <si>
    <t xml:space="preserve">Depósitos/Bloqueios judiciais e Contratuais </t>
  </si>
  <si>
    <t>Obrigações Trabalhistas</t>
  </si>
  <si>
    <t>Obrigações Fiscais e Previdenciárias</t>
  </si>
  <si>
    <t>Consignações a Pagar</t>
  </si>
  <si>
    <t>Obrigações Societárias</t>
  </si>
  <si>
    <t>Outros Passivos</t>
  </si>
  <si>
    <t>Despesas para créditos de liquidação duvidosa</t>
  </si>
  <si>
    <t>Em 31 de dezembro de 2020</t>
  </si>
  <si>
    <t>Contas a receber</t>
  </si>
  <si>
    <t>Tributos a Compensar/Recuperar</t>
  </si>
  <si>
    <t>Custo dos produtos, das mercadorias e dos serviços vendidos</t>
  </si>
  <si>
    <t xml:space="preserve">Outras </t>
  </si>
  <si>
    <t>2.4</t>
  </si>
  <si>
    <t>8.1.3</t>
  </si>
  <si>
    <t>FGTS</t>
  </si>
  <si>
    <t>Capital social (Nota 16)</t>
  </si>
  <si>
    <t>Reclassificado (nota 28)</t>
  </si>
  <si>
    <t>30 de junho de 2021</t>
  </si>
  <si>
    <t xml:space="preserve">Período de seis meses findos em 30 de junho de </t>
  </si>
  <si>
    <t xml:space="preserve">Período de três meses findos em 30 de junho de </t>
  </si>
  <si>
    <t>Em 30 de junho de 2021</t>
  </si>
  <si>
    <t>Em 30 de junho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</si>
</sst>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-;\-* #,##0_-;_-* &quot;-&quot;_-;_-@_-"/>
    <numFmt numFmtId="43" formatCode="_-* #,##0.00_-;\-* #,##0.00_-;_-* &quot;-&quot;??_-;_-@_-"/>
    <numFmt numFmtId="164" formatCode="#,##0,"/>
    <numFmt numFmtId="165" formatCode="#,##0;\(#,##0,\)"/>
    <numFmt numFmtId="166" formatCode="#,##0.00000,"/>
    <numFmt numFmtId="167" formatCode="_-* #,##0_-;\-* #,##0_-;_-* &quot;-&quot;??_-;_-@_-"/>
    <numFmt numFmtId="168" formatCode="_-* #,##0.0000_-;\-* #,##0.0000_-;_-* &quot;-&quot;??_-;_-@_-"/>
    <numFmt numFmtId="169" formatCode="#,##0,;\(#,##0,\)"/>
    <numFmt numFmtId="170" formatCode="#,##0.00_ ;\-#,##0.00\ "/>
    <numFmt numFmtId="171" formatCode="_-* #,##0,;\(#,##0,\);_-* &quot;-&quot;??_-;_-@_-"/>
    <numFmt numFmtId="172" formatCode="00000"/>
    <numFmt numFmtId="173" formatCode="_-* #,##0.0000_-;\(#,##0.0000\);_-* &quot;-&quot;??_-;_-@_-"/>
    <numFmt numFmtId="174" formatCode="#,##0.000,;\(#,##0.000,\)"/>
    <numFmt numFmtId="175" formatCode="0.000"/>
    <numFmt numFmtId="176" formatCode="#,##0,;&quot;(&quot;#,##0,&quot;)&quot;;&quot;-&quot;#&quot; &quot;;&quot; &quot;@&quot; &quot;"/>
    <numFmt numFmtId="177" formatCode="#,##0.00,;\(#,##0.00,\)"/>
  </numFmts>
  <fonts count="28" x14ac:knownFonts="1"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10"/>
      <color theme="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Arial"/>
      <family val="2"/>
    </font>
    <font>
      <b/>
      <sz val="12"/>
      <name val="Trebuchet MS"/>
      <family val="2"/>
    </font>
    <font>
      <sz val="10"/>
      <color theme="0"/>
      <name val="Trebuchet MS"/>
      <family val="2"/>
    </font>
    <font>
      <b/>
      <sz val="11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</font>
    <font>
      <b/>
      <sz val="10"/>
      <color rgb="FF000000"/>
      <name val="Trebuchet MS"/>
      <family val="2"/>
    </font>
    <font>
      <b/>
      <sz val="10"/>
      <name val="Arial"/>
      <family val="2"/>
    </font>
    <font>
      <b/>
      <sz val="10.5"/>
      <name val="Trebuchet MS"/>
      <family val="2"/>
    </font>
    <font>
      <sz val="9"/>
      <color rgb="FF000000"/>
      <name val="Trebuchet MS"/>
      <family val="2"/>
    </font>
    <font>
      <b/>
      <sz val="11"/>
      <color theme="1"/>
      <name val="Calibri"/>
      <family val="2"/>
      <scheme val="minor"/>
    </font>
    <font>
      <sz val="10"/>
      <color rgb="FFFF0000"/>
      <name val="Trebuchet MS"/>
      <family val="2"/>
    </font>
    <font>
      <b/>
      <sz val="10"/>
      <color rgb="FFFF0000"/>
      <name val="Trebuchet MS"/>
      <family val="2"/>
    </font>
    <font>
      <sz val="9"/>
      <color rgb="FFFF0000"/>
      <name val="Trebuchet MS"/>
      <family val="2"/>
    </font>
    <font>
      <sz val="8"/>
      <color rgb="FFFF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22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3">
    <xf numFmtId="0" fontId="0" fillId="0" borderId="0" xfId="0"/>
    <xf numFmtId="0" fontId="6" fillId="2" borderId="0" xfId="1" applyFill="1"/>
    <xf numFmtId="0" fontId="10" fillId="2" borderId="0" xfId="3" applyFont="1" applyFill="1" applyAlignment="1">
      <alignment horizontal="right" vertical="center" indent="1"/>
    </xf>
    <xf numFmtId="0" fontId="12" fillId="2" borderId="0" xfId="1" applyFont="1" applyFill="1" applyAlignment="1">
      <alignment horizontal="center"/>
    </xf>
    <xf numFmtId="0" fontId="10" fillId="2" borderId="1" xfId="4" applyNumberFormat="1" applyFont="1" applyFill="1" applyBorder="1" applyAlignment="1">
      <alignment horizontal="center" vertical="center" wrapText="1"/>
    </xf>
    <xf numFmtId="0" fontId="6" fillId="0" borderId="0" xfId="1"/>
    <xf numFmtId="167" fontId="6" fillId="0" borderId="0" xfId="6" applyNumberFormat="1"/>
    <xf numFmtId="0" fontId="12" fillId="0" borderId="0" xfId="1" applyFont="1" applyAlignment="1">
      <alignment horizontal="center"/>
    </xf>
    <xf numFmtId="0" fontId="6" fillId="0" borderId="0" xfId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167" fontId="6" fillId="0" borderId="0" xfId="6" applyNumberFormat="1" applyAlignment="1">
      <alignment horizontal="center" vertical="center"/>
    </xf>
    <xf numFmtId="167" fontId="12" fillId="0" borderId="0" xfId="6" applyNumberFormat="1" applyFont="1" applyAlignment="1">
      <alignment horizontal="center" vertical="center"/>
    </xf>
    <xf numFmtId="167" fontId="10" fillId="0" borderId="0" xfId="6" applyNumberFormat="1" applyFont="1" applyAlignment="1">
      <alignment horizontal="center" vertical="center"/>
    </xf>
    <xf numFmtId="167" fontId="12" fillId="0" borderId="0" xfId="6" applyNumberFormat="1" applyFont="1" applyAlignment="1">
      <alignment horizontal="center"/>
    </xf>
    <xf numFmtId="167" fontId="6" fillId="2" borderId="0" xfId="6" applyNumberFormat="1" applyFill="1"/>
    <xf numFmtId="0" fontId="11" fillId="2" borderId="0" xfId="1" applyFont="1" applyFill="1"/>
    <xf numFmtId="0" fontId="6" fillId="2" borderId="0" xfId="1" applyFill="1" applyAlignment="1">
      <alignment horizontal="left"/>
    </xf>
    <xf numFmtId="0" fontId="11" fillId="2" borderId="0" xfId="1" applyFont="1" applyFill="1" applyAlignment="1">
      <alignment horizontal="left"/>
    </xf>
    <xf numFmtId="0" fontId="12" fillId="2" borderId="0" xfId="1" applyFont="1" applyFill="1"/>
    <xf numFmtId="0" fontId="12" fillId="2" borderId="0" xfId="1" applyFont="1" applyFill="1" applyAlignment="1">
      <alignment horizontal="left"/>
    </xf>
    <xf numFmtId="43" fontId="6" fillId="0" borderId="0" xfId="1" applyNumberFormat="1"/>
    <xf numFmtId="43" fontId="6" fillId="0" borderId="0" xfId="6" applyAlignment="1">
      <alignment horizontal="left" vertical="center"/>
    </xf>
    <xf numFmtId="39" fontId="6" fillId="0" borderId="0" xfId="1" applyNumberFormat="1"/>
    <xf numFmtId="0" fontId="6" fillId="0" borderId="0" xfId="3" applyFont="1" applyAlignment="1">
      <alignment vertical="center"/>
    </xf>
    <xf numFmtId="0" fontId="10" fillId="0" borderId="0" xfId="3" applyFont="1" applyAlignment="1">
      <alignment horizontal="right" vertical="center" indent="1"/>
    </xf>
    <xf numFmtId="0" fontId="10" fillId="0" borderId="0" xfId="5" applyNumberFormat="1" applyFont="1" applyAlignment="1">
      <alignment horizontal="center" vertical="center"/>
    </xf>
    <xf numFmtId="0" fontId="10" fillId="0" borderId="0" xfId="3" applyFont="1" applyAlignment="1">
      <alignment vertical="center"/>
    </xf>
    <xf numFmtId="169" fontId="6" fillId="0" borderId="0" xfId="6" applyNumberFormat="1"/>
    <xf numFmtId="0" fontId="6" fillId="0" borderId="0" xfId="1" applyAlignment="1">
      <alignment horizontal="left" indent="3"/>
    </xf>
    <xf numFmtId="169" fontId="10" fillId="0" borderId="0" xfId="6" applyNumberFormat="1" applyFont="1"/>
    <xf numFmtId="169" fontId="10" fillId="0" borderId="2" xfId="6" applyNumberFormat="1" applyFont="1" applyBorder="1"/>
    <xf numFmtId="0" fontId="10" fillId="0" borderId="2" xfId="3" applyFont="1" applyBorder="1" applyAlignment="1">
      <alignment vertical="center"/>
    </xf>
    <xf numFmtId="169" fontId="6" fillId="0" borderId="2" xfId="6" applyNumberFormat="1" applyBorder="1"/>
    <xf numFmtId="0" fontId="12" fillId="0" borderId="0" xfId="1" applyFont="1" applyAlignment="1">
      <alignment vertical="center"/>
    </xf>
    <xf numFmtId="0" fontId="12" fillId="0" borderId="2" xfId="1" applyFont="1" applyBorder="1" applyAlignment="1">
      <alignment vertical="center"/>
    </xf>
    <xf numFmtId="0" fontId="6" fillId="0" borderId="0" xfId="11" applyFont="1"/>
    <xf numFmtId="0" fontId="6" fillId="0" borderId="0" xfId="11" applyFont="1" applyAlignment="1">
      <alignment horizontal="left" vertical="center"/>
    </xf>
    <xf numFmtId="0" fontId="6" fillId="0" borderId="0" xfId="11" applyFont="1" applyAlignment="1">
      <alignment horizontal="center" vertical="center"/>
    </xf>
    <xf numFmtId="172" fontId="6" fillId="0" borderId="0" xfId="11" applyNumberFormat="1" applyFont="1" applyAlignment="1">
      <alignment horizontal="center" vertical="center"/>
    </xf>
    <xf numFmtId="43" fontId="10" fillId="0" borderId="0" xfId="12" applyFont="1"/>
    <xf numFmtId="0" fontId="6" fillId="0" borderId="2" xfId="11" applyFont="1" applyBorder="1"/>
    <xf numFmtId="0" fontId="6" fillId="0" borderId="2" xfId="11" applyFont="1" applyBorder="1" applyAlignment="1">
      <alignment horizontal="left" vertical="center"/>
    </xf>
    <xf numFmtId="0" fontId="0" fillId="0" borderId="0" xfId="11" applyFont="1"/>
    <xf numFmtId="169" fontId="6" fillId="0" borderId="0" xfId="11" applyNumberFormat="1" applyFont="1" applyAlignment="1">
      <alignment horizontal="right" vertical="center"/>
    </xf>
    <xf numFmtId="0" fontId="6" fillId="0" borderId="0" xfId="11" applyFont="1" applyAlignment="1">
      <alignment horizontal="left" vertical="center" indent="2"/>
    </xf>
    <xf numFmtId="169" fontId="10" fillId="0" borderId="0" xfId="11" applyNumberFormat="1" applyFont="1" applyAlignment="1">
      <alignment horizontal="right" vertical="center"/>
    </xf>
    <xf numFmtId="0" fontId="10" fillId="0" borderId="0" xfId="11" applyFont="1" applyAlignment="1">
      <alignment horizontal="left" vertical="center" indent="1"/>
    </xf>
    <xf numFmtId="0" fontId="6" fillId="0" borderId="0" xfId="11" applyFont="1" applyAlignment="1">
      <alignment vertical="center"/>
    </xf>
    <xf numFmtId="0" fontId="0" fillId="0" borderId="0" xfId="11" applyFont="1" applyAlignment="1">
      <alignment horizontal="left" vertical="center" indent="2"/>
    </xf>
    <xf numFmtId="169" fontId="6" fillId="0" borderId="0" xfId="13" applyNumberFormat="1" applyFont="1" applyAlignment="1">
      <alignment horizontal="right" vertical="center"/>
    </xf>
    <xf numFmtId="169" fontId="10" fillId="0" borderId="3" xfId="11" applyNumberFormat="1" applyFont="1" applyBorder="1" applyAlignment="1">
      <alignment horizontal="right" vertical="center"/>
    </xf>
    <xf numFmtId="169" fontId="6" fillId="0" borderId="0" xfId="11" applyNumberFormat="1" applyFont="1"/>
    <xf numFmtId="169" fontId="10" fillId="0" borderId="1" xfId="11" applyNumberFormat="1" applyFont="1" applyBorder="1" applyAlignment="1">
      <alignment horizontal="right" vertical="center"/>
    </xf>
    <xf numFmtId="0" fontId="10" fillId="0" borderId="0" xfId="11" applyFont="1" applyAlignment="1">
      <alignment vertical="center"/>
    </xf>
    <xf numFmtId="0" fontId="10" fillId="0" borderId="1" xfId="11" applyFont="1" applyBorder="1" applyAlignment="1">
      <alignment vertical="center"/>
    </xf>
    <xf numFmtId="0" fontId="10" fillId="0" borderId="1" xfId="11" applyFont="1" applyBorder="1" applyAlignment="1">
      <alignment horizontal="left" vertical="center"/>
    </xf>
    <xf numFmtId="0" fontId="6" fillId="0" borderId="1" xfId="11" applyFont="1" applyBorder="1" applyAlignment="1">
      <alignment vertical="center"/>
    </xf>
    <xf numFmtId="0" fontId="6" fillId="0" borderId="1" xfId="11" applyFont="1" applyBorder="1" applyAlignment="1">
      <alignment horizontal="left" vertical="center"/>
    </xf>
    <xf numFmtId="0" fontId="6" fillId="0" borderId="2" xfId="11" applyFont="1" applyBorder="1" applyAlignment="1">
      <alignment vertical="center"/>
    </xf>
    <xf numFmtId="0" fontId="6" fillId="0" borderId="0" xfId="11" applyFont="1" applyAlignment="1">
      <alignment horizontal="left" vertical="center" indent="1"/>
    </xf>
    <xf numFmtId="169" fontId="6" fillId="0" borderId="0" xfId="12" applyNumberFormat="1" applyFont="1" applyAlignment="1">
      <alignment horizontal="right" vertical="center"/>
    </xf>
    <xf numFmtId="169" fontId="10" fillId="0" borderId="2" xfId="11" applyNumberFormat="1" applyFont="1" applyBorder="1" applyAlignment="1">
      <alignment horizontal="right" vertical="center"/>
    </xf>
    <xf numFmtId="0" fontId="10" fillId="0" borderId="2" xfId="11" applyFont="1" applyBorder="1" applyAlignment="1">
      <alignment vertical="center"/>
    </xf>
    <xf numFmtId="169" fontId="6" fillId="0" borderId="1" xfId="11" applyNumberFormat="1" applyFont="1" applyBorder="1" applyAlignment="1">
      <alignment horizontal="right" vertical="center"/>
    </xf>
    <xf numFmtId="169" fontId="0" fillId="0" borderId="0" xfId="11" applyNumberFormat="1" applyFont="1"/>
    <xf numFmtId="0" fontId="0" fillId="0" borderId="0" xfId="11" applyFont="1" applyAlignment="1">
      <alignment horizontal="left" vertical="center" indent="1"/>
    </xf>
    <xf numFmtId="169" fontId="6" fillId="0" borderId="2" xfId="11" applyNumberFormat="1" applyFont="1" applyBorder="1" applyAlignment="1">
      <alignment horizontal="right" vertical="center"/>
    </xf>
    <xf numFmtId="0" fontId="10" fillId="0" borderId="0" xfId="11" applyFont="1" applyAlignment="1">
      <alignment horizontal="right" vertical="center"/>
    </xf>
    <xf numFmtId="43" fontId="6" fillId="0" borderId="0" xfId="12" applyFont="1" applyAlignment="1">
      <alignment vertical="center"/>
    </xf>
    <xf numFmtId="43" fontId="6" fillId="0" borderId="2" xfId="12" applyFont="1" applyBorder="1" applyAlignment="1">
      <alignment vertical="center"/>
    </xf>
    <xf numFmtId="43" fontId="6" fillId="0" borderId="2" xfId="12" applyFont="1" applyBorder="1" applyAlignment="1">
      <alignment horizontal="left" vertical="center"/>
    </xf>
    <xf numFmtId="0" fontId="20" fillId="0" borderId="2" xfId="7" applyFont="1" applyBorder="1" applyAlignment="1">
      <alignment horizontal="centerContinuous" vertical="center"/>
    </xf>
    <xf numFmtId="43" fontId="6" fillId="0" borderId="0" xfId="14" applyFont="1"/>
    <xf numFmtId="171" fontId="10" fillId="0" borderId="0" xfId="7" applyNumberFormat="1" applyFont="1" applyFill="1" applyAlignment="1">
      <alignment horizontal="right" vertical="center"/>
    </xf>
    <xf numFmtId="171" fontId="6" fillId="0" borderId="0" xfId="7" applyNumberFormat="1" applyFill="1" applyAlignment="1">
      <alignment vertical="center"/>
    </xf>
    <xf numFmtId="0" fontId="6" fillId="0" borderId="0" xfId="7" applyFill="1"/>
    <xf numFmtId="171" fontId="11" fillId="0" borderId="0" xfId="7" applyNumberFormat="1" applyFont="1" applyFill="1" applyAlignment="1">
      <alignment horizontal="right" vertical="center"/>
    </xf>
    <xf numFmtId="171" fontId="17" fillId="0" borderId="0" xfId="7" applyNumberFormat="1" applyFont="1" applyFill="1" applyAlignment="1">
      <alignment horizontal="right" vertical="center"/>
    </xf>
    <xf numFmtId="171" fontId="19" fillId="0" borderId="1" xfId="7" applyNumberFormat="1" applyFont="1" applyFill="1" applyBorder="1" applyAlignment="1">
      <alignment horizontal="right" vertical="center"/>
    </xf>
    <xf numFmtId="171" fontId="6" fillId="0" borderId="0" xfId="0" applyNumberFormat="1" applyFont="1" applyFill="1"/>
    <xf numFmtId="169" fontId="6" fillId="0" borderId="0" xfId="18" applyNumberFormat="1" applyFont="1" applyAlignment="1">
      <alignment horizontal="right" vertical="center"/>
    </xf>
    <xf numFmtId="43" fontId="6" fillId="0" borderId="0" xfId="12" applyFont="1" applyAlignment="1">
      <alignment horizontal="center" vertical="center"/>
    </xf>
    <xf numFmtId="0" fontId="10" fillId="0" borderId="0" xfId="11" applyFont="1" applyAlignment="1">
      <alignment horizontal="left" vertical="center"/>
    </xf>
    <xf numFmtId="0" fontId="10" fillId="0" borderId="2" xfId="11" applyFont="1" applyBorder="1" applyAlignment="1">
      <alignment horizontal="left" vertical="center"/>
    </xf>
    <xf numFmtId="0" fontId="10" fillId="0" borderId="0" xfId="9" applyNumberFormat="1" applyFont="1" applyFill="1" applyAlignment="1">
      <alignment horizontal="center" vertical="center"/>
    </xf>
    <xf numFmtId="0" fontId="18" fillId="0" borderId="0" xfId="7" applyFont="1" applyFill="1" applyAlignment="1">
      <alignment vertical="center"/>
    </xf>
    <xf numFmtId="171" fontId="18" fillId="0" borderId="0" xfId="7" applyNumberFormat="1" applyFont="1" applyFill="1" applyAlignment="1">
      <alignment vertical="center"/>
    </xf>
    <xf numFmtId="43" fontId="6" fillId="0" borderId="2" xfId="12" applyFont="1" applyBorder="1" applyAlignment="1">
      <alignment horizontal="center" vertical="center"/>
    </xf>
    <xf numFmtId="0" fontId="10" fillId="0" borderId="2" xfId="11" applyFont="1" applyBorder="1" applyAlignment="1">
      <alignment horizontal="left" vertical="center"/>
    </xf>
    <xf numFmtId="171" fontId="19" fillId="0" borderId="0" xfId="7" applyNumberFormat="1" applyFont="1" applyFill="1" applyBorder="1" applyAlignment="1">
      <alignment horizontal="right" vertical="center"/>
    </xf>
    <xf numFmtId="0" fontId="6" fillId="2" borderId="0" xfId="4" applyNumberFormat="1" applyFont="1" applyFill="1" applyBorder="1" applyAlignment="1">
      <alignment horizontal="right" vertical="center" wrapText="1"/>
    </xf>
    <xf numFmtId="0" fontId="10" fillId="0" borderId="0" xfId="11" applyFont="1" applyBorder="1" applyAlignment="1">
      <alignment horizontal="center" vertical="center"/>
    </xf>
    <xf numFmtId="169" fontId="11" fillId="0" borderId="0" xfId="6" applyNumberFormat="1" applyFont="1" applyFill="1"/>
    <xf numFmtId="176" fontId="17" fillId="0" borderId="0" xfId="7" applyNumberFormat="1" applyFont="1" applyFill="1" applyAlignment="1">
      <alignment horizontal="right" vertical="center"/>
    </xf>
    <xf numFmtId="43" fontId="6" fillId="0" borderId="3" xfId="12" applyFont="1" applyBorder="1" applyAlignment="1">
      <alignment horizontal="center" vertical="center"/>
    </xf>
    <xf numFmtId="0" fontId="10" fillId="0" borderId="3" xfId="11" applyFont="1" applyBorder="1" applyAlignment="1">
      <alignment horizontal="center" vertical="center"/>
    </xf>
    <xf numFmtId="0" fontId="10" fillId="0" borderId="2" xfId="11" applyFont="1" applyBorder="1" applyAlignment="1">
      <alignment horizontal="right" vertical="center"/>
    </xf>
    <xf numFmtId="0" fontId="6" fillId="0" borderId="0" xfId="1" applyFill="1"/>
    <xf numFmtId="0" fontId="14" fillId="0" borderId="0" xfId="1" applyFont="1" applyFill="1" applyAlignment="1">
      <alignment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Font="1" applyFill="1" applyAlignment="1">
      <alignment horizontal="right" vertical="center" indent="1"/>
    </xf>
    <xf numFmtId="0" fontId="10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6" fillId="0" borderId="0" xfId="5" applyNumberFormat="1" applyFont="1" applyFill="1" applyAlignment="1">
      <alignment horizontal="center" vertical="center"/>
    </xf>
    <xf numFmtId="166" fontId="6" fillId="0" borderId="0" xfId="3" applyNumberFormat="1" applyFont="1" applyFill="1"/>
    <xf numFmtId="0" fontId="6" fillId="0" borderId="0" xfId="3" applyFont="1" applyFill="1" applyAlignment="1">
      <alignment horizontal="left" vertical="center" indent="1"/>
    </xf>
    <xf numFmtId="164" fontId="6" fillId="0" borderId="0" xfId="2" applyNumberFormat="1" applyFill="1" applyAlignment="1">
      <alignment horizontal="right" vertical="center"/>
    </xf>
    <xf numFmtId="0" fontId="0" fillId="0" borderId="0" xfId="3" applyFont="1" applyFill="1" applyAlignment="1">
      <alignment horizontal="left" vertical="center" indent="1"/>
    </xf>
    <xf numFmtId="164" fontId="6" fillId="0" borderId="0" xfId="2" applyNumberFormat="1" applyFill="1"/>
    <xf numFmtId="0" fontId="9" fillId="0" borderId="0" xfId="3" applyFill="1"/>
    <xf numFmtId="0" fontId="6" fillId="0" borderId="0" xfId="3" applyFont="1" applyFill="1" applyAlignment="1">
      <alignment horizontal="left" vertical="center" indent="3"/>
    </xf>
    <xf numFmtId="164" fontId="6" fillId="0" borderId="0" xfId="14" applyNumberFormat="1" applyFont="1" applyFill="1" applyAlignment="1">
      <alignment horizontal="right" vertical="center"/>
    </xf>
    <xf numFmtId="0" fontId="10" fillId="0" borderId="1" xfId="3" applyFont="1" applyFill="1" applyBorder="1" applyAlignment="1">
      <alignment vertical="center"/>
    </xf>
    <xf numFmtId="164" fontId="10" fillId="0" borderId="1" xfId="2" applyNumberFormat="1" applyFont="1" applyFill="1" applyBorder="1" applyAlignment="1">
      <alignment horizontal="right" vertical="center"/>
    </xf>
    <xf numFmtId="0" fontId="11" fillId="0" borderId="0" xfId="5" applyNumberFormat="1" applyFont="1" applyFill="1" applyAlignment="1">
      <alignment horizontal="center" vertical="center"/>
    </xf>
    <xf numFmtId="164" fontId="6" fillId="0" borderId="0" xfId="3" applyNumberFormat="1" applyFont="1" applyFill="1" applyAlignment="1">
      <alignment horizontal="right" vertical="center"/>
    </xf>
    <xf numFmtId="0" fontId="6" fillId="0" borderId="0" xfId="1" applyFill="1" applyAlignment="1">
      <alignment horizontal="center"/>
    </xf>
    <xf numFmtId="164" fontId="6" fillId="0" borderId="0" xfId="1" applyNumberFormat="1" applyFill="1" applyAlignment="1">
      <alignment horizontal="right" vertical="center"/>
    </xf>
    <xf numFmtId="164" fontId="10" fillId="0" borderId="0" xfId="2" applyNumberFormat="1" applyFont="1" applyFill="1" applyAlignment="1">
      <alignment horizontal="right" vertical="center"/>
    </xf>
    <xf numFmtId="0" fontId="6" fillId="0" borderId="0" xfId="3" applyFont="1" applyFill="1" applyAlignment="1">
      <alignment horizontal="left" vertical="center" indent="2"/>
    </xf>
    <xf numFmtId="164" fontId="6" fillId="0" borderId="0" xfId="1" applyNumberFormat="1" applyFill="1"/>
    <xf numFmtId="165" fontId="6" fillId="0" borderId="0" xfId="2" applyNumberFormat="1" applyFill="1" applyAlignment="1">
      <alignment horizontal="right" vertical="center"/>
    </xf>
    <xf numFmtId="165" fontId="6" fillId="0" borderId="0" xfId="2" applyNumberFormat="1" applyFill="1"/>
    <xf numFmtId="165" fontId="10" fillId="0" borderId="1" xfId="2" applyNumberFormat="1" applyFont="1" applyFill="1" applyBorder="1" applyAlignment="1">
      <alignment horizontal="right" vertical="center"/>
    </xf>
    <xf numFmtId="167" fontId="6" fillId="0" borderId="0" xfId="2" applyNumberFormat="1" applyFill="1" applyAlignment="1">
      <alignment horizontal="right" vertical="center"/>
    </xf>
    <xf numFmtId="167" fontId="6" fillId="0" borderId="0" xfId="2" applyNumberFormat="1" applyFill="1"/>
    <xf numFmtId="0" fontId="10" fillId="0" borderId="1" xfId="3" applyFont="1" applyFill="1" applyBorder="1" applyAlignment="1">
      <alignment horizontal="center" vertical="center"/>
    </xf>
    <xf numFmtId="164" fontId="10" fillId="0" borderId="0" xfId="4" applyNumberFormat="1" applyFont="1" applyFill="1" applyAlignment="1">
      <alignment horizontal="center" vertical="center"/>
    </xf>
    <xf numFmtId="164" fontId="0" fillId="0" borderId="0" xfId="2" applyNumberFormat="1" applyFont="1" applyFill="1"/>
    <xf numFmtId="0" fontId="4" fillId="0" borderId="0" xfId="3" applyFont="1" applyFill="1" applyAlignment="1">
      <alignment vertical="center"/>
    </xf>
    <xf numFmtId="41" fontId="6" fillId="0" borderId="0" xfId="4" applyNumberFormat="1" applyFont="1" applyFill="1" applyAlignment="1">
      <alignment horizontal="right" vertical="center"/>
    </xf>
    <xf numFmtId="0" fontId="6" fillId="0" borderId="0" xfId="3" applyFont="1" applyFill="1" applyAlignment="1">
      <alignment horizontal="right" vertical="center"/>
    </xf>
    <xf numFmtId="43" fontId="0" fillId="0" borderId="0" xfId="2" applyFont="1" applyFill="1"/>
    <xf numFmtId="0" fontId="4" fillId="0" borderId="0" xfId="1" applyFont="1" applyFill="1"/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43" fontId="6" fillId="0" borderId="0" xfId="1" applyNumberFormat="1" applyFill="1"/>
    <xf numFmtId="169" fontId="6" fillId="0" borderId="0" xfId="19" applyNumberFormat="1" applyFont="1" applyFill="1" applyBorder="1" applyAlignment="1">
      <alignment horizontal="right" vertical="center"/>
    </xf>
    <xf numFmtId="169" fontId="6" fillId="0" borderId="0" xfId="18" applyNumberFormat="1" applyFont="1" applyFill="1" applyBorder="1" applyAlignment="1">
      <alignment horizontal="right" vertical="center"/>
    </xf>
    <xf numFmtId="169" fontId="6" fillId="0" borderId="0" xfId="6" applyNumberFormat="1" applyFill="1"/>
    <xf numFmtId="169" fontId="6" fillId="0" borderId="0" xfId="4" applyNumberFormat="1" applyFont="1" applyFill="1" applyAlignment="1">
      <alignment vertical="center"/>
    </xf>
    <xf numFmtId="169" fontId="11" fillId="0" borderId="0" xfId="6" applyNumberFormat="1" applyFont="1" applyFill="1" applyAlignment="1">
      <alignment horizontal="right" vertical="center"/>
    </xf>
    <xf numFmtId="169" fontId="10" fillId="0" borderId="2" xfId="2" applyNumberFormat="1" applyFont="1" applyFill="1" applyBorder="1"/>
    <xf numFmtId="169" fontId="6" fillId="0" borderId="0" xfId="3" applyNumberFormat="1" applyFont="1" applyFill="1"/>
    <xf numFmtId="169" fontId="12" fillId="0" borderId="2" xfId="2" applyNumberFormat="1" applyFont="1" applyFill="1" applyBorder="1"/>
    <xf numFmtId="169" fontId="12" fillId="0" borderId="0" xfId="6" applyNumberFormat="1" applyFont="1" applyFill="1"/>
    <xf numFmtId="165" fontId="6" fillId="0" borderId="0" xfId="1" applyNumberFormat="1" applyFill="1"/>
    <xf numFmtId="0" fontId="6" fillId="0" borderId="0" xfId="1" quotePrefix="1" applyFill="1"/>
    <xf numFmtId="170" fontId="6" fillId="0" borderId="0" xfId="1" applyNumberFormat="1" applyFill="1"/>
    <xf numFmtId="43" fontId="6" fillId="0" borderId="0" xfId="11" applyNumberFormat="1" applyFont="1"/>
    <xf numFmtId="0" fontId="10" fillId="0" borderId="0" xfId="11" applyFont="1" applyBorder="1" applyAlignment="1">
      <alignment horizontal="right" vertical="center"/>
    </xf>
    <xf numFmtId="0" fontId="6" fillId="0" borderId="0" xfId="7" applyBorder="1"/>
    <xf numFmtId="0" fontId="6" fillId="2" borderId="0" xfId="1" applyFont="1" applyFill="1" applyBorder="1" applyAlignment="1">
      <alignment horizontal="right"/>
    </xf>
    <xf numFmtId="0" fontId="6" fillId="0" borderId="0" xfId="11" applyFont="1" applyBorder="1"/>
    <xf numFmtId="43" fontId="6" fillId="0" borderId="0" xfId="12" applyFont="1" applyBorder="1"/>
    <xf numFmtId="169" fontId="6" fillId="0" borderId="0" xfId="11" applyNumberFormat="1" applyFont="1" applyBorder="1"/>
    <xf numFmtId="0" fontId="0" fillId="0" borderId="0" xfId="11" applyFont="1" applyBorder="1"/>
    <xf numFmtId="43" fontId="6" fillId="0" borderId="0" xfId="12" applyFont="1" applyBorder="1" applyAlignment="1">
      <alignment horizontal="center" vertical="center"/>
    </xf>
    <xf numFmtId="0" fontId="12" fillId="2" borderId="0" xfId="1" applyFont="1" applyFill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 wrapText="1"/>
    </xf>
    <xf numFmtId="0" fontId="10" fillId="2" borderId="0" xfId="3" applyFont="1" applyFill="1" applyBorder="1" applyAlignment="1">
      <alignment horizontal="right" vertical="center" indent="1"/>
    </xf>
    <xf numFmtId="0" fontId="10" fillId="0" borderId="0" xfId="3" applyFont="1" applyBorder="1" applyAlignment="1">
      <alignment horizontal="right" vertical="center" indent="1"/>
    </xf>
    <xf numFmtId="169" fontId="10" fillId="0" borderId="0" xfId="6" applyNumberFormat="1" applyFont="1" applyBorder="1"/>
    <xf numFmtId="169" fontId="6" fillId="0" borderId="0" xfId="6" applyNumberFormat="1" applyBorder="1"/>
    <xf numFmtId="167" fontId="6" fillId="0" borderId="0" xfId="6" applyNumberFormat="1" applyBorder="1"/>
    <xf numFmtId="0" fontId="12" fillId="2" borderId="0" xfId="1" applyFont="1" applyFill="1" applyBorder="1" applyAlignment="1">
      <alignment horizontal="center"/>
    </xf>
    <xf numFmtId="0" fontId="6" fillId="2" borderId="0" xfId="1" applyFill="1" applyBorder="1"/>
    <xf numFmtId="0" fontId="6" fillId="0" borderId="0" xfId="1" applyBorder="1"/>
    <xf numFmtId="0" fontId="10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0" fillId="0" borderId="2" xfId="11" applyFont="1" applyBorder="1" applyAlignment="1">
      <alignment horizontal="center" vertical="center"/>
    </xf>
    <xf numFmtId="0" fontId="20" fillId="0" borderId="0" xfId="7" applyFont="1" applyBorder="1" applyAlignment="1">
      <alignment horizontal="centerContinuous" vertical="center"/>
    </xf>
    <xf numFmtId="0" fontId="6" fillId="2" borderId="0" xfId="3" applyFont="1" applyFill="1" applyBorder="1" applyAlignment="1">
      <alignment horizontal="right" vertical="center" indent="1"/>
    </xf>
    <xf numFmtId="169" fontId="10" fillId="0" borderId="1" xfId="18" applyNumberFormat="1" applyFont="1" applyFill="1" applyBorder="1" applyAlignment="1">
      <alignment horizontal="right" vertical="center"/>
    </xf>
    <xf numFmtId="169" fontId="10" fillId="0" borderId="2" xfId="18" applyNumberFormat="1" applyFont="1" applyFill="1" applyBorder="1" applyAlignment="1">
      <alignment horizontal="right" vertical="center"/>
    </xf>
    <xf numFmtId="169" fontId="6" fillId="0" borderId="2" xfId="18" applyNumberFormat="1" applyFont="1" applyFill="1" applyBorder="1" applyAlignment="1">
      <alignment horizontal="right" vertical="center"/>
    </xf>
    <xf numFmtId="169" fontId="10" fillId="0" borderId="0" xfId="11" applyNumberFormat="1" applyFont="1" applyBorder="1" applyAlignment="1">
      <alignment horizontal="right" vertical="center"/>
    </xf>
    <xf numFmtId="169" fontId="6" fillId="0" borderId="0" xfId="12" applyNumberFormat="1" applyFont="1" applyBorder="1" applyAlignment="1">
      <alignment horizontal="right" vertical="center"/>
    </xf>
    <xf numFmtId="169" fontId="6" fillId="0" borderId="0" xfId="11" applyNumberFormat="1" applyFont="1" applyBorder="1" applyAlignment="1">
      <alignment horizontal="right" vertical="center"/>
    </xf>
    <xf numFmtId="169" fontId="6" fillId="0" borderId="0" xfId="13" applyNumberFormat="1" applyFont="1" applyBorder="1" applyAlignment="1">
      <alignment horizontal="right" vertical="center"/>
    </xf>
    <xf numFmtId="0" fontId="10" fillId="2" borderId="0" xfId="4" applyNumberFormat="1" applyFont="1" applyFill="1" applyBorder="1" applyAlignment="1">
      <alignment horizontal="center" vertical="center" wrapText="1"/>
    </xf>
    <xf numFmtId="169" fontId="11" fillId="0" borderId="0" xfId="6" applyNumberFormat="1" applyFont="1" applyFill="1" applyBorder="1" applyAlignment="1">
      <alignment horizontal="right" vertical="center"/>
    </xf>
    <xf numFmtId="169" fontId="12" fillId="0" borderId="0" xfId="2" applyNumberFormat="1" applyFont="1" applyFill="1" applyBorder="1"/>
    <xf numFmtId="169" fontId="11" fillId="0" borderId="0" xfId="6" applyNumberFormat="1" applyFont="1" applyFill="1" applyBorder="1"/>
    <xf numFmtId="169" fontId="12" fillId="0" borderId="0" xfId="6" applyNumberFormat="1" applyFont="1" applyFill="1" applyBorder="1"/>
    <xf numFmtId="0" fontId="25" fillId="0" borderId="0" xfId="3" applyFont="1" applyAlignment="1">
      <alignment vertical="center"/>
    </xf>
    <xf numFmtId="164" fontId="6" fillId="0" borderId="0" xfId="6" applyNumberFormat="1" applyFont="1" applyFill="1" applyBorder="1" applyAlignment="1">
      <alignment horizontal="right" vertical="center"/>
    </xf>
    <xf numFmtId="165" fontId="6" fillId="0" borderId="0" xfId="6" applyNumberFormat="1" applyFont="1" applyFill="1" applyBorder="1" applyAlignment="1">
      <alignment horizontal="right" vertical="center"/>
    </xf>
    <xf numFmtId="165" fontId="10" fillId="0" borderId="1" xfId="6" applyNumberFormat="1" applyFont="1" applyFill="1" applyBorder="1" applyAlignment="1">
      <alignment horizontal="right" vertical="center"/>
    </xf>
    <xf numFmtId="164" fontId="10" fillId="0" borderId="1" xfId="6" applyNumberFormat="1" applyFont="1" applyFill="1" applyBorder="1" applyAlignment="1">
      <alignment horizontal="right" vertical="center"/>
    </xf>
    <xf numFmtId="0" fontId="6" fillId="0" borderId="0" xfId="5" applyNumberFormat="1" applyFont="1" applyAlignment="1">
      <alignment horizontal="center" vertical="center"/>
    </xf>
    <xf numFmtId="0" fontId="4" fillId="0" borderId="0" xfId="1" applyFont="1" applyFill="1" applyAlignment="1">
      <alignment horizontal="left" vertical="center" indent="1"/>
    </xf>
    <xf numFmtId="43" fontId="6" fillId="0" borderId="0" xfId="14" applyNumberFormat="1" applyFont="1" applyAlignment="1">
      <alignment horizontal="right"/>
    </xf>
    <xf numFmtId="43" fontId="6" fillId="0" borderId="0" xfId="6" applyNumberFormat="1" applyFont="1"/>
    <xf numFmtId="43" fontId="6" fillId="0" borderId="0" xfId="14" applyFont="1" applyFill="1" applyAlignment="1">
      <alignment horizontal="right" vertical="center"/>
    </xf>
    <xf numFmtId="43" fontId="6" fillId="0" borderId="0" xfId="14" applyFont="1" applyFill="1"/>
    <xf numFmtId="169" fontId="10" fillId="0" borderId="1" xfId="6" applyNumberFormat="1" applyFont="1" applyFill="1" applyBorder="1" applyAlignment="1">
      <alignment horizontal="right" vertical="center"/>
    </xf>
    <xf numFmtId="165" fontId="6" fillId="0" borderId="2" xfId="2" applyNumberFormat="1" applyFill="1" applyBorder="1" applyAlignment="1">
      <alignment horizontal="right" vertical="center"/>
    </xf>
    <xf numFmtId="164" fontId="6" fillId="0" borderId="0" xfId="6" applyNumberFormat="1" applyFont="1" applyBorder="1"/>
    <xf numFmtId="0" fontId="6" fillId="0" borderId="0" xfId="1" applyFont="1" applyFill="1"/>
    <xf numFmtId="0" fontId="6" fillId="0" borderId="0" xfId="1" applyFont="1" applyFill="1" applyAlignment="1">
      <alignment horizontal="center"/>
    </xf>
    <xf numFmtId="164" fontId="6" fillId="0" borderId="0" xfId="2" applyNumberFormat="1" applyFont="1" applyFill="1" applyAlignment="1">
      <alignment horizontal="right" vertical="center"/>
    </xf>
    <xf numFmtId="164" fontId="6" fillId="0" borderId="0" xfId="6" applyNumberFormat="1" applyFont="1"/>
    <xf numFmtId="169" fontId="0" fillId="0" borderId="0" xfId="0" applyNumberFormat="1" applyFont="1" applyFill="1" applyBorder="1" applyAlignment="1">
      <alignment horizontal="right" vertical="center"/>
    </xf>
    <xf numFmtId="166" fontId="6" fillId="0" borderId="0" xfId="3" applyNumberFormat="1" applyFont="1" applyFill="1" applyAlignment="1">
      <alignment horizontal="right"/>
    </xf>
    <xf numFmtId="0" fontId="6" fillId="0" borderId="0" xfId="5" applyNumberFormat="1" applyFont="1" applyFill="1" applyAlignment="1">
      <alignment horizontal="right" vertical="center"/>
    </xf>
    <xf numFmtId="0" fontId="6" fillId="0" borderId="0" xfId="1" applyFill="1" applyAlignment="1">
      <alignment horizontal="right"/>
    </xf>
    <xf numFmtId="0" fontId="26" fillId="0" borderId="0" xfId="7" applyFont="1" applyFill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164" fontId="6" fillId="0" borderId="0" xfId="14" applyNumberFormat="1" applyFont="1" applyAlignment="1">
      <alignment horizontal="right"/>
    </xf>
    <xf numFmtId="43" fontId="11" fillId="0" borderId="0" xfId="14" applyFont="1" applyAlignment="1">
      <alignment vertical="center"/>
    </xf>
    <xf numFmtId="43" fontId="11" fillId="0" borderId="0" xfId="14" applyFont="1"/>
    <xf numFmtId="0" fontId="6" fillId="0" borderId="0" xfId="3" applyFont="1" applyAlignment="1">
      <alignment horizontal="left" vertical="center" wrapText="1" indent="1"/>
    </xf>
    <xf numFmtId="0" fontId="6" fillId="0" borderId="0" xfId="1" applyFont="1"/>
    <xf numFmtId="0" fontId="10" fillId="2" borderId="0" xfId="1" applyFont="1" applyFill="1" applyAlignment="1">
      <alignment vertical="center"/>
    </xf>
    <xf numFmtId="43" fontId="11" fillId="2" borderId="0" xfId="14" applyFont="1" applyFill="1" applyAlignment="1"/>
    <xf numFmtId="0" fontId="26" fillId="0" borderId="1" xfId="7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0" fontId="10" fillId="0" borderId="0" xfId="3" applyFont="1" applyFill="1" applyAlignment="1">
      <alignment horizontal="left" vertical="center"/>
    </xf>
    <xf numFmtId="0" fontId="10" fillId="0" borderId="0" xfId="5" applyNumberFormat="1" applyFont="1" applyFill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43" fontId="6" fillId="0" borderId="0" xfId="6" applyFill="1"/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4" fillId="0" borderId="6" xfId="1" applyFont="1" applyFill="1" applyBorder="1"/>
    <xf numFmtId="164" fontId="4" fillId="0" borderId="0" xfId="1" applyNumberFormat="1" applyFont="1" applyFill="1"/>
    <xf numFmtId="0" fontId="5" fillId="0" borderId="0" xfId="1" applyFont="1" applyFill="1" applyAlignment="1">
      <alignment horizontal="right"/>
    </xf>
    <xf numFmtId="169" fontId="6" fillId="0" borderId="0" xfId="1" applyNumberFormat="1" applyFill="1"/>
    <xf numFmtId="0" fontId="5" fillId="0" borderId="4" xfId="1" applyFont="1" applyFill="1" applyBorder="1" applyAlignment="1">
      <alignment vertical="center"/>
    </xf>
    <xf numFmtId="169" fontId="5" fillId="0" borderId="4" xfId="4" applyNumberFormat="1" applyFont="1" applyFill="1" applyBorder="1" applyAlignment="1">
      <alignment horizontal="right" vertical="center"/>
    </xf>
    <xf numFmtId="169" fontId="5" fillId="0" borderId="0" xfId="1" applyNumberFormat="1" applyFont="1" applyFill="1" applyAlignment="1">
      <alignment vertical="center"/>
    </xf>
    <xf numFmtId="169" fontId="5" fillId="0" borderId="0" xfId="1" applyNumberFormat="1" applyFont="1" applyFill="1" applyAlignment="1">
      <alignment horizontal="right" vertical="center"/>
    </xf>
    <xf numFmtId="169" fontId="5" fillId="0" borderId="4" xfId="1" applyNumberFormat="1" applyFont="1" applyFill="1" applyBorder="1" applyAlignment="1">
      <alignment horizontal="right" vertical="center"/>
    </xf>
    <xf numFmtId="169" fontId="4" fillId="0" borderId="0" xfId="4" applyNumberFormat="1" applyFont="1" applyFill="1" applyAlignment="1">
      <alignment horizontal="right" vertical="center"/>
    </xf>
    <xf numFmtId="169" fontId="4" fillId="0" borderId="0" xfId="1" applyNumberFormat="1" applyFont="1" applyFill="1" applyAlignment="1">
      <alignment vertical="center"/>
    </xf>
    <xf numFmtId="169" fontId="4" fillId="0" borderId="0" xfId="1" applyNumberFormat="1" applyFont="1" applyFill="1" applyAlignment="1">
      <alignment horizontal="right" vertical="center"/>
    </xf>
    <xf numFmtId="164" fontId="6" fillId="0" borderId="0" xfId="6" applyNumberFormat="1" applyFill="1"/>
    <xf numFmtId="0" fontId="0" fillId="0" borderId="0" xfId="1" applyFont="1" applyFill="1" applyAlignment="1">
      <alignment horizontal="left" vertical="center" indent="1"/>
    </xf>
    <xf numFmtId="0" fontId="4" fillId="0" borderId="0" xfId="1" applyFont="1" applyFill="1" applyAlignment="1">
      <alignment horizontal="left" wrapText="1" indent="1"/>
    </xf>
    <xf numFmtId="169" fontId="4" fillId="0" borderId="0" xfId="1" applyNumberFormat="1" applyFont="1" applyFill="1" applyBorder="1" applyAlignment="1">
      <alignment horizontal="right" vertical="center"/>
    </xf>
    <xf numFmtId="164" fontId="10" fillId="0" borderId="0" xfId="1" applyNumberFormat="1" applyFont="1" applyFill="1"/>
    <xf numFmtId="43" fontId="4" fillId="0" borderId="0" xfId="6" applyFont="1" applyFill="1"/>
    <xf numFmtId="0" fontId="5" fillId="0" borderId="1" xfId="1" applyFont="1" applyFill="1" applyBorder="1" applyAlignment="1">
      <alignment vertical="center"/>
    </xf>
    <xf numFmtId="169" fontId="5" fillId="0" borderId="1" xfId="4" applyNumberFormat="1" applyFont="1" applyFill="1" applyBorder="1" applyAlignment="1">
      <alignment horizontal="right" vertical="center"/>
    </xf>
    <xf numFmtId="3" fontId="6" fillId="0" borderId="0" xfId="1" applyNumberFormat="1" applyFill="1"/>
    <xf numFmtId="0" fontId="8" fillId="0" borderId="3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169" fontId="8" fillId="0" borderId="3" xfId="4" applyNumberFormat="1" applyFont="1" applyFill="1" applyBorder="1" applyAlignment="1">
      <alignment horizontal="right" vertical="center"/>
    </xf>
    <xf numFmtId="169" fontId="8" fillId="0" borderId="0" xfId="4" applyNumberFormat="1" applyFont="1" applyFill="1" applyAlignment="1">
      <alignment horizontal="right" vertical="center"/>
    </xf>
    <xf numFmtId="169" fontId="8" fillId="0" borderId="2" xfId="4" applyNumberFormat="1" applyFont="1" applyFill="1" applyBorder="1" applyAlignment="1">
      <alignment horizontal="right" vertical="center"/>
    </xf>
    <xf numFmtId="169" fontId="5" fillId="0" borderId="1" xfId="1" applyNumberFormat="1" applyFont="1" applyFill="1" applyBorder="1" applyAlignment="1">
      <alignment horizontal="right" vertical="center"/>
    </xf>
    <xf numFmtId="0" fontId="8" fillId="0" borderId="5" xfId="1" applyFont="1" applyFill="1" applyBorder="1" applyAlignment="1">
      <alignment vertical="center"/>
    </xf>
    <xf numFmtId="169" fontId="8" fillId="0" borderId="5" xfId="4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169" fontId="5" fillId="0" borderId="0" xfId="4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6" xfId="1" applyFont="1" applyFill="1" applyBorder="1" applyAlignment="1">
      <alignment horizontal="right"/>
    </xf>
    <xf numFmtId="169" fontId="5" fillId="0" borderId="4" xfId="3" applyNumberFormat="1" applyFont="1" applyFill="1" applyBorder="1" applyAlignment="1">
      <alignment horizontal="right" vertical="center"/>
    </xf>
    <xf numFmtId="169" fontId="4" fillId="0" borderId="0" xfId="4" applyNumberFormat="1" applyFont="1" applyFill="1" applyAlignment="1">
      <alignment horizontal="center" vertical="center"/>
    </xf>
    <xf numFmtId="169" fontId="4" fillId="0" borderId="0" xfId="1" applyNumberFormat="1" applyFont="1" applyFill="1" applyAlignment="1">
      <alignment horizontal="center" vertical="center"/>
    </xf>
    <xf numFmtId="177" fontId="6" fillId="0" borderId="0" xfId="1" applyNumberFormat="1" applyFill="1"/>
    <xf numFmtId="175" fontId="6" fillId="0" borderId="0" xfId="1" applyNumberFormat="1" applyFill="1"/>
    <xf numFmtId="174" fontId="6" fillId="0" borderId="0" xfId="1" applyNumberFormat="1" applyFill="1"/>
    <xf numFmtId="169" fontId="5" fillId="0" borderId="2" xfId="1" applyNumberFormat="1" applyFont="1" applyFill="1" applyBorder="1" applyAlignment="1">
      <alignment horizontal="right" vertical="center"/>
    </xf>
    <xf numFmtId="165" fontId="5" fillId="0" borderId="1" xfId="14" applyNumberFormat="1" applyFont="1" applyFill="1" applyBorder="1" applyAlignment="1">
      <alignment horizontal="right" vertical="center"/>
    </xf>
    <xf numFmtId="0" fontId="7" fillId="0" borderId="0" xfId="1" applyFont="1" applyFill="1"/>
    <xf numFmtId="43" fontId="8" fillId="0" borderId="0" xfId="6" applyFont="1" applyFill="1"/>
    <xf numFmtId="169" fontId="4" fillId="0" borderId="0" xfId="3" applyNumberFormat="1" applyFont="1" applyFill="1" applyAlignment="1">
      <alignment horizontal="right" vertical="center"/>
    </xf>
    <xf numFmtId="0" fontId="8" fillId="0" borderId="0" xfId="1" applyFont="1" applyFill="1"/>
    <xf numFmtId="169" fontId="4" fillId="0" borderId="2" xfId="1" applyNumberFormat="1" applyFont="1" applyFill="1" applyBorder="1" applyAlignment="1">
      <alignment horizontal="right" vertical="center"/>
    </xf>
    <xf numFmtId="0" fontId="20" fillId="0" borderId="0" xfId="7" applyFont="1" applyFill="1" applyAlignment="1">
      <alignment horizontal="center" vertical="center"/>
    </xf>
    <xf numFmtId="0" fontId="20" fillId="0" borderId="2" xfId="7" applyFont="1" applyFill="1" applyBorder="1" applyAlignment="1">
      <alignment horizontal="center" vertical="center"/>
    </xf>
    <xf numFmtId="0" fontId="20" fillId="0" borderId="2" xfId="7" applyFont="1" applyFill="1" applyBorder="1" applyAlignment="1">
      <alignment horizontal="centerContinuous" vertical="center"/>
    </xf>
    <xf numFmtId="0" fontId="20" fillId="0" borderId="0" xfId="7" applyFont="1" applyFill="1" applyAlignment="1">
      <alignment vertical="center"/>
    </xf>
    <xf numFmtId="0" fontId="6" fillId="0" borderId="0" xfId="10" applyFont="1" applyFill="1" applyAlignment="1">
      <alignment vertical="center"/>
    </xf>
    <xf numFmtId="0" fontId="5" fillId="0" borderId="1" xfId="8" applyNumberFormat="1" applyFont="1" applyFill="1" applyBorder="1" applyAlignment="1">
      <alignment horizontal="center" wrapText="1"/>
    </xf>
    <xf numFmtId="0" fontId="10" fillId="0" borderId="0" xfId="10" applyFont="1" applyFill="1" applyAlignment="1">
      <alignment horizontal="right"/>
    </xf>
    <xf numFmtId="0" fontId="6" fillId="0" borderId="0" xfId="7" applyFill="1" applyAlignment="1"/>
    <xf numFmtId="0" fontId="5" fillId="0" borderId="0" xfId="10" applyFont="1" applyFill="1" applyAlignment="1">
      <alignment horizontal="right"/>
    </xf>
    <xf numFmtId="0" fontId="19" fillId="0" borderId="0" xfId="7" applyFont="1" applyFill="1" applyAlignment="1">
      <alignment vertical="center"/>
    </xf>
    <xf numFmtId="0" fontId="6" fillId="0" borderId="0" xfId="7" applyFill="1" applyAlignment="1">
      <alignment vertical="center"/>
    </xf>
    <xf numFmtId="0" fontId="17" fillId="0" borderId="0" xfId="7" applyFont="1" applyFill="1" applyAlignment="1">
      <alignment horizontal="left" vertical="center" indent="1"/>
    </xf>
    <xf numFmtId="0" fontId="17" fillId="0" borderId="0" xfId="7" applyFont="1" applyFill="1" applyAlignment="1">
      <alignment horizontal="left" vertical="center" indent="3"/>
    </xf>
    <xf numFmtId="0" fontId="19" fillId="0" borderId="1" xfId="7" applyFont="1" applyFill="1" applyBorder="1" applyAlignment="1">
      <alignment vertical="center"/>
    </xf>
    <xf numFmtId="0" fontId="19" fillId="0" borderId="0" xfId="7" applyFont="1" applyFill="1" applyBorder="1" applyAlignment="1">
      <alignment vertical="center"/>
    </xf>
    <xf numFmtId="0" fontId="17" fillId="0" borderId="0" xfId="7" applyFont="1" applyFill="1" applyAlignment="1">
      <alignment vertical="center"/>
    </xf>
    <xf numFmtId="0" fontId="22" fillId="0" borderId="0" xfId="7" applyFont="1" applyFill="1" applyAlignment="1">
      <alignment vertical="center"/>
    </xf>
    <xf numFmtId="171" fontId="6" fillId="0" borderId="0" xfId="7" applyNumberFormat="1" applyFill="1"/>
    <xf numFmtId="39" fontId="6" fillId="0" borderId="0" xfId="1" applyNumberFormat="1" applyFill="1"/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2" fillId="0" borderId="2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Continuous" vertical="center"/>
    </xf>
    <xf numFmtId="0" fontId="12" fillId="0" borderId="2" xfId="1" applyFont="1" applyFill="1" applyBorder="1" applyAlignment="1">
      <alignment horizontal="centerContinuous" vertical="center"/>
    </xf>
    <xf numFmtId="0" fontId="12" fillId="0" borderId="0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0" fontId="10" fillId="0" borderId="0" xfId="3" applyFont="1" applyFill="1" applyAlignment="1">
      <alignment horizontal="center" vertical="center"/>
    </xf>
    <xf numFmtId="0" fontId="10" fillId="0" borderId="0" xfId="4" applyNumberFormat="1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/>
    </xf>
    <xf numFmtId="0" fontId="10" fillId="0" borderId="0" xfId="5" applyNumberFormat="1" applyFont="1" applyFill="1" applyBorder="1" applyAlignment="1">
      <alignment horizontal="center" vertical="center"/>
    </xf>
    <xf numFmtId="0" fontId="10" fillId="0" borderId="0" xfId="4" applyNumberFormat="1" applyFont="1" applyFill="1" applyBorder="1" applyAlignment="1">
      <alignment horizontal="right" vertical="center" wrapText="1"/>
    </xf>
    <xf numFmtId="0" fontId="27" fillId="0" borderId="0" xfId="4" applyNumberFormat="1" applyFont="1" applyFill="1" applyBorder="1" applyAlignment="1">
      <alignment horizontal="right" vertical="center" wrapText="1"/>
    </xf>
    <xf numFmtId="0" fontId="6" fillId="0" borderId="0" xfId="4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horizontal="right" vertical="center" indent="1"/>
    </xf>
    <xf numFmtId="0" fontId="6" fillId="0" borderId="0" xfId="1" applyFont="1" applyFill="1" applyAlignment="1">
      <alignment horizontal="right"/>
    </xf>
    <xf numFmtId="0" fontId="10" fillId="0" borderId="0" xfId="4" applyNumberFormat="1" applyFont="1" applyFill="1" applyAlignment="1">
      <alignment horizontal="center" vertical="center" wrapText="1"/>
    </xf>
    <xf numFmtId="0" fontId="12" fillId="0" borderId="0" xfId="4" applyNumberFormat="1" applyFont="1" applyFill="1" applyAlignment="1">
      <alignment horizontal="center" vertical="center" wrapText="1"/>
    </xf>
    <xf numFmtId="0" fontId="6" fillId="0" borderId="0" xfId="3" applyFont="1" applyFill="1" applyAlignment="1">
      <alignment horizontal="left" vertical="center"/>
    </xf>
    <xf numFmtId="17" fontId="6" fillId="0" borderId="0" xfId="1" applyNumberFormat="1" applyFill="1"/>
    <xf numFmtId="0" fontId="0" fillId="0" borderId="0" xfId="0" applyFill="1"/>
    <xf numFmtId="0" fontId="15" fillId="0" borderId="0" xfId="5" applyNumberFormat="1" applyFont="1" applyFill="1" applyAlignment="1">
      <alignment horizontal="center" vertical="center"/>
    </xf>
    <xf numFmtId="0" fontId="10" fillId="0" borderId="2" xfId="1" applyFont="1" applyFill="1" applyBorder="1"/>
    <xf numFmtId="0" fontId="15" fillId="0" borderId="0" xfId="1" applyFont="1" applyFill="1"/>
    <xf numFmtId="0" fontId="10" fillId="0" borderId="0" xfId="1" applyFont="1" applyFill="1"/>
    <xf numFmtId="169" fontId="0" fillId="0" borderId="0" xfId="0" applyNumberFormat="1" applyFill="1"/>
    <xf numFmtId="169" fontId="10" fillId="0" borderId="0" xfId="1" applyNumberFormat="1" applyFont="1" applyFill="1"/>
    <xf numFmtId="0" fontId="6" fillId="0" borderId="0" xfId="1" applyFill="1" applyAlignment="1">
      <alignment horizontal="left" indent="2"/>
    </xf>
    <xf numFmtId="0" fontId="11" fillId="0" borderId="0" xfId="1" applyFont="1" applyFill="1" applyAlignment="1">
      <alignment horizontal="center"/>
    </xf>
    <xf numFmtId="169" fontId="23" fillId="0" borderId="0" xfId="0" applyNumberFormat="1" applyFont="1" applyFill="1"/>
    <xf numFmtId="0" fontId="10" fillId="0" borderId="2" xfId="1" applyFont="1" applyFill="1" applyBorder="1" applyAlignment="1"/>
    <xf numFmtId="0" fontId="10" fillId="0" borderId="1" xfId="1" applyFont="1" applyFill="1" applyBorder="1"/>
    <xf numFmtId="169" fontId="10" fillId="0" borderId="1" xfId="2" applyNumberFormat="1" applyFont="1" applyFill="1" applyBorder="1"/>
    <xf numFmtId="169" fontId="12" fillId="0" borderId="1" xfId="2" applyNumberFormat="1" applyFont="1" applyFill="1" applyBorder="1"/>
    <xf numFmtId="4" fontId="6" fillId="0" borderId="0" xfId="1" applyNumberFormat="1" applyFill="1"/>
    <xf numFmtId="169" fontId="6" fillId="0" borderId="0" xfId="3" applyNumberFormat="1" applyFont="1" applyFill="1" applyBorder="1"/>
    <xf numFmtId="173" fontId="12" fillId="0" borderId="1" xfId="2" applyNumberFormat="1" applyFont="1" applyFill="1" applyBorder="1" applyAlignment="1">
      <alignment horizontal="right"/>
    </xf>
    <xf numFmtId="168" fontId="25" fillId="0" borderId="0" xfId="6" applyNumberFormat="1" applyFont="1" applyFill="1" applyBorder="1" applyAlignment="1">
      <alignment horizontal="center"/>
    </xf>
    <xf numFmtId="173" fontId="12" fillId="0" borderId="0" xfId="2" applyNumberFormat="1" applyFont="1" applyFill="1" applyBorder="1" applyAlignment="1">
      <alignment horizontal="right"/>
    </xf>
    <xf numFmtId="173" fontId="25" fillId="0" borderId="0" xfId="14" applyNumberFormat="1" applyFont="1" applyFill="1" applyBorder="1" applyAlignment="1">
      <alignment horizontal="center"/>
    </xf>
    <xf numFmtId="39" fontId="24" fillId="0" borderId="0" xfId="1" applyNumberFormat="1" applyFont="1" applyFill="1" applyAlignment="1">
      <alignment horizontal="center"/>
    </xf>
    <xf numFmtId="43" fontId="6" fillId="0" borderId="0" xfId="2" applyFill="1" applyAlignment="1">
      <alignment horizontal="left" vertical="center"/>
    </xf>
    <xf numFmtId="0" fontId="6" fillId="0" borderId="0" xfId="1" applyFill="1" applyBorder="1"/>
    <xf numFmtId="168" fontId="10" fillId="0" borderId="0" xfId="2" applyNumberFormat="1" applyFont="1" applyFill="1"/>
    <xf numFmtId="39" fontId="6" fillId="0" borderId="0" xfId="1" applyNumberFormat="1" applyFill="1" applyBorder="1"/>
    <xf numFmtId="0" fontId="13" fillId="0" borderId="0" xfId="1" applyFont="1" applyFill="1" applyAlignment="1">
      <alignment horizontal="center" vertical="center"/>
    </xf>
    <xf numFmtId="0" fontId="10" fillId="0" borderId="0" xfId="3" applyFont="1" applyFill="1" applyAlignment="1">
      <alignment horizontal="left" vertical="center"/>
    </xf>
    <xf numFmtId="0" fontId="10" fillId="0" borderId="2" xfId="3" applyFont="1" applyFill="1" applyBorder="1" applyAlignment="1">
      <alignment horizontal="left" vertical="center"/>
    </xf>
    <xf numFmtId="0" fontId="10" fillId="0" borderId="0" xfId="5" applyNumberFormat="1" applyFont="1" applyFill="1" applyAlignment="1">
      <alignment horizontal="left" vertical="center"/>
    </xf>
    <xf numFmtId="0" fontId="10" fillId="0" borderId="2" xfId="5" applyNumberFormat="1" applyFont="1" applyFill="1" applyBorder="1" applyAlignment="1">
      <alignment horizontal="left" vertical="center"/>
    </xf>
    <xf numFmtId="0" fontId="12" fillId="0" borderId="3" xfId="5" applyNumberFormat="1" applyFont="1" applyFill="1" applyBorder="1" applyAlignment="1">
      <alignment horizontal="center" vertical="center" wrapText="1"/>
    </xf>
    <xf numFmtId="0" fontId="12" fillId="0" borderId="2" xfId="5" applyNumberFormat="1" applyFont="1" applyFill="1" applyBorder="1" applyAlignment="1">
      <alignment horizontal="center" vertical="center" wrapText="1"/>
    </xf>
    <xf numFmtId="0" fontId="10" fillId="0" borderId="3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right" vertical="center"/>
    </xf>
    <xf numFmtId="0" fontId="10" fillId="0" borderId="0" xfId="5" applyNumberFormat="1" applyFont="1" applyFill="1" applyAlignment="1">
      <alignment horizontal="center" vertical="center"/>
    </xf>
    <xf numFmtId="0" fontId="10" fillId="0" borderId="2" xfId="5" applyNumberFormat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12" fillId="2" borderId="0" xfId="1" applyFont="1" applyFill="1" applyAlignment="1">
      <alignment horizontal="center"/>
    </xf>
    <xf numFmtId="0" fontId="10" fillId="0" borderId="0" xfId="5" applyNumberFormat="1" applyFont="1" applyAlignment="1">
      <alignment horizontal="center" vertical="center"/>
    </xf>
    <xf numFmtId="0" fontId="10" fillId="0" borderId="2" xfId="5" applyNumberFormat="1" applyFont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0" fillId="0" borderId="0" xfId="3" applyFont="1" applyAlignment="1">
      <alignment horizontal="left" vertical="center"/>
    </xf>
    <xf numFmtId="0" fontId="10" fillId="0" borderId="2" xfId="3" applyFont="1" applyBorder="1" applyAlignment="1">
      <alignment horizontal="left" vertical="center"/>
    </xf>
    <xf numFmtId="0" fontId="21" fillId="0" borderId="0" xfId="1" applyFont="1" applyFill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9" applyNumberFormat="1" applyFont="1" applyFill="1" applyAlignment="1">
      <alignment horizontal="center" vertical="center"/>
    </xf>
    <xf numFmtId="0" fontId="10" fillId="0" borderId="2" xfId="9" applyNumberFormat="1" applyFont="1" applyFill="1" applyBorder="1" applyAlignment="1">
      <alignment horizontal="center" vertical="center"/>
    </xf>
    <xf numFmtId="0" fontId="19" fillId="0" borderId="0" xfId="7" applyFont="1" applyFill="1" applyAlignment="1">
      <alignment horizontal="left" vertical="center"/>
    </xf>
    <xf numFmtId="0" fontId="19" fillId="0" borderId="2" xfId="7" applyFont="1" applyFill="1" applyBorder="1" applyAlignment="1">
      <alignment horizontal="left" vertical="center"/>
    </xf>
    <xf numFmtId="0" fontId="20" fillId="0" borderId="0" xfId="7" applyFont="1" applyFill="1" applyAlignment="1">
      <alignment horizontal="center" vertical="center"/>
    </xf>
    <xf numFmtId="0" fontId="6" fillId="0" borderId="0" xfId="1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11" applyFont="1" applyAlignment="1">
      <alignment horizontal="center" vertical="center"/>
    </xf>
  </cellXfs>
  <cellStyles count="22">
    <cellStyle name="Normal" xfId="0" builtinId="0"/>
    <cellStyle name="Normal 2" xfId="1"/>
    <cellStyle name="Normal 2 2" xfId="7"/>
    <cellStyle name="Normal 3" xfId="3"/>
    <cellStyle name="Normal 3 6" xfId="10"/>
    <cellStyle name="Normal 8 2" xfId="11"/>
    <cellStyle name="Normal 8 2 2" xfId="16"/>
    <cellStyle name="Normal 8 2 2 2" xfId="18"/>
    <cellStyle name="Porcentagem 2 2" xfId="13"/>
    <cellStyle name="Porcentagem 2 2 4 2" xfId="20"/>
    <cellStyle name="Vírgula" xfId="14" builtinId="3"/>
    <cellStyle name="Vírgula 2 2" xfId="6"/>
    <cellStyle name="Vírgula 3" xfId="2"/>
    <cellStyle name="Vírgula 3 2" xfId="4"/>
    <cellStyle name="Vírgula 3 6" xfId="8"/>
    <cellStyle name="Vírgula 3 6 2 2" xfId="17"/>
    <cellStyle name="Vírgula 3 8" xfId="21"/>
    <cellStyle name="Vírgula 4" xfId="5"/>
    <cellStyle name="Vírgula 4 4" xfId="9"/>
    <cellStyle name="Vírgula 7 2" xfId="12"/>
    <cellStyle name="Vírgula 7 2 2 2" xfId="19"/>
    <cellStyle name="Vírgula 8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AC57"/>
  <sheetViews>
    <sheetView showGridLines="0" tabSelected="1" zoomScale="90" zoomScaleNormal="90" workbookViewId="0">
      <selection sqref="A1:M2"/>
    </sheetView>
  </sheetViews>
  <sheetFormatPr defaultRowHeight="15" x14ac:dyDescent="0.3"/>
  <cols>
    <col min="1" max="1" width="4.83203125" style="99" customWidth="1"/>
    <col min="2" max="2" width="51.83203125" style="99" customWidth="1"/>
    <col min="3" max="3" width="2" style="99" customWidth="1"/>
    <col min="4" max="4" width="5.83203125" style="99" bestFit="1" customWidth="1"/>
    <col min="5" max="5" width="1.5" style="99" customWidth="1"/>
    <col min="6" max="6" width="19.83203125" style="99" customWidth="1"/>
    <col min="7" max="7" width="2" style="99" customWidth="1"/>
    <col min="8" max="8" width="19.83203125" style="99" customWidth="1"/>
    <col min="9" max="9" width="2" style="99" customWidth="1"/>
    <col min="10" max="10" width="19.83203125" style="99" customWidth="1"/>
    <col min="11" max="11" width="2" style="99" customWidth="1"/>
    <col min="12" max="12" width="19.83203125" style="99" customWidth="1"/>
    <col min="13" max="13" width="5.1640625" style="99" customWidth="1"/>
    <col min="14" max="14" width="10" style="99" bestFit="1" customWidth="1"/>
    <col min="15" max="15" width="12.83203125" style="99" hidden="1" customWidth="1"/>
    <col min="16" max="16" width="11.6640625" style="99" hidden="1" customWidth="1"/>
    <col min="17" max="17" width="47" style="99" customWidth="1"/>
    <col min="18" max="18" width="2" style="99" customWidth="1"/>
    <col min="19" max="19" width="8.5" style="99" bestFit="1" customWidth="1"/>
    <col min="20" max="21" width="2" style="99" customWidth="1"/>
    <col min="22" max="22" width="19.83203125" style="99" customWidth="1"/>
    <col min="23" max="23" width="2" style="99" customWidth="1"/>
    <col min="24" max="24" width="19.83203125" style="99" customWidth="1"/>
    <col min="25" max="25" width="2" style="99" customWidth="1"/>
    <col min="26" max="26" width="19.83203125" style="99" customWidth="1"/>
    <col min="27" max="27" width="2" style="99" customWidth="1"/>
    <col min="28" max="28" width="19.83203125" style="99" customWidth="1"/>
    <col min="29" max="16384" width="9.33203125" style="99"/>
  </cols>
  <sheetData>
    <row r="1" spans="1:28" ht="16.5" customHeight="1" x14ac:dyDescent="0.3">
      <c r="A1" s="354" t="s">
        <v>131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ht="16.5" customHeight="1" x14ac:dyDescent="0.3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28" ht="9.75" customHeight="1" x14ac:dyDescent="0.3">
      <c r="B3" s="101"/>
      <c r="C3" s="102"/>
      <c r="D3" s="101"/>
      <c r="E3" s="102"/>
      <c r="F3" s="101"/>
      <c r="G3" s="101"/>
      <c r="H3" s="101"/>
      <c r="I3" s="102"/>
      <c r="J3" s="101"/>
      <c r="K3" s="101"/>
      <c r="L3" s="101"/>
      <c r="Q3" s="103"/>
      <c r="R3" s="104"/>
      <c r="S3" s="103"/>
      <c r="T3" s="104"/>
      <c r="U3" s="104"/>
      <c r="V3" s="103"/>
      <c r="W3" s="103"/>
      <c r="X3" s="103"/>
      <c r="Y3" s="104"/>
      <c r="Z3" s="103"/>
      <c r="AA3" s="103"/>
      <c r="AB3" s="103"/>
    </row>
    <row r="4" spans="1:28" ht="16.5" customHeight="1" x14ac:dyDescent="0.3">
      <c r="B4" s="355" t="s">
        <v>21</v>
      </c>
      <c r="C4" s="102"/>
      <c r="D4" s="357" t="s">
        <v>20</v>
      </c>
      <c r="E4" s="102"/>
      <c r="F4" s="363" t="s">
        <v>19</v>
      </c>
      <c r="G4" s="363"/>
      <c r="H4" s="363"/>
      <c r="I4" s="102"/>
      <c r="J4" s="363" t="s">
        <v>18</v>
      </c>
      <c r="K4" s="363"/>
      <c r="L4" s="363"/>
      <c r="Q4" s="355" t="s">
        <v>35</v>
      </c>
      <c r="R4" s="231"/>
      <c r="S4" s="364" t="s">
        <v>20</v>
      </c>
      <c r="T4" s="231"/>
      <c r="U4" s="231"/>
      <c r="V4" s="363" t="s">
        <v>19</v>
      </c>
      <c r="W4" s="363"/>
      <c r="X4" s="363"/>
      <c r="Y4" s="231"/>
      <c r="Z4" s="363" t="s">
        <v>18</v>
      </c>
      <c r="AA4" s="363"/>
      <c r="AB4" s="363"/>
    </row>
    <row r="5" spans="1:28" ht="16.5" customHeight="1" x14ac:dyDescent="0.3">
      <c r="B5" s="355"/>
      <c r="C5" s="102"/>
      <c r="D5" s="357"/>
      <c r="E5" s="102"/>
      <c r="F5" s="359" t="s">
        <v>166</v>
      </c>
      <c r="G5" s="102"/>
      <c r="H5" s="361" t="s">
        <v>145</v>
      </c>
      <c r="I5" s="102"/>
      <c r="J5" s="359" t="s">
        <v>166</v>
      </c>
      <c r="K5" s="102"/>
      <c r="L5" s="361" t="s">
        <v>145</v>
      </c>
      <c r="Q5" s="355"/>
      <c r="R5" s="231"/>
      <c r="S5" s="364"/>
      <c r="T5" s="231"/>
      <c r="U5" s="231"/>
      <c r="V5" s="359" t="s">
        <v>166</v>
      </c>
      <c r="W5" s="102"/>
      <c r="X5" s="361" t="s">
        <v>145</v>
      </c>
      <c r="Y5" s="102"/>
      <c r="Z5" s="359" t="s">
        <v>166</v>
      </c>
      <c r="AA5" s="102"/>
      <c r="AB5" s="361" t="s">
        <v>145</v>
      </c>
    </row>
    <row r="6" spans="1:28" x14ac:dyDescent="0.3">
      <c r="B6" s="356"/>
      <c r="C6" s="105"/>
      <c r="D6" s="358"/>
      <c r="E6" s="105"/>
      <c r="F6" s="360"/>
      <c r="G6" s="106"/>
      <c r="H6" s="362"/>
      <c r="I6" s="105"/>
      <c r="J6" s="360"/>
      <c r="K6" s="106"/>
      <c r="L6" s="362"/>
      <c r="Q6" s="356"/>
      <c r="R6" s="105"/>
      <c r="S6" s="365"/>
      <c r="T6" s="233"/>
      <c r="U6" s="107"/>
      <c r="V6" s="360"/>
      <c r="W6" s="106"/>
      <c r="X6" s="362"/>
      <c r="Y6" s="105"/>
      <c r="Z6" s="360"/>
      <c r="AA6" s="106"/>
      <c r="AB6" s="362"/>
    </row>
    <row r="7" spans="1:28" ht="30" x14ac:dyDescent="0.3">
      <c r="B7" s="107" t="s">
        <v>17</v>
      </c>
      <c r="C7" s="108"/>
      <c r="D7" s="109"/>
      <c r="E7" s="108"/>
      <c r="F7" s="109"/>
      <c r="G7" s="218"/>
      <c r="H7" s="221" t="s">
        <v>165</v>
      </c>
      <c r="I7" s="137"/>
      <c r="J7" s="219"/>
      <c r="K7" s="218"/>
      <c r="L7" s="221" t="s">
        <v>165</v>
      </c>
      <c r="Q7" s="107" t="s">
        <v>17</v>
      </c>
      <c r="R7" s="108"/>
      <c r="S7" s="109"/>
      <c r="T7" s="109"/>
      <c r="U7" s="108"/>
      <c r="V7" s="109"/>
      <c r="W7" s="110"/>
      <c r="X7" s="221" t="s">
        <v>165</v>
      </c>
      <c r="Y7" s="220"/>
      <c r="Z7" s="219"/>
      <c r="AA7" s="218"/>
      <c r="AB7" s="221" t="s">
        <v>165</v>
      </c>
    </row>
    <row r="8" spans="1:28" x14ac:dyDescent="0.3">
      <c r="B8" s="111" t="s">
        <v>16</v>
      </c>
      <c r="C8" s="108"/>
      <c r="D8" s="109">
        <v>4</v>
      </c>
      <c r="E8" s="108"/>
      <c r="F8" s="112">
        <v>15646609.189999999</v>
      </c>
      <c r="G8" s="112"/>
      <c r="H8" s="112">
        <v>16121213.970000001</v>
      </c>
      <c r="I8" s="108"/>
      <c r="J8" s="112">
        <v>18471454.550000001</v>
      </c>
      <c r="K8" s="112"/>
      <c r="L8" s="112">
        <v>17790908.399999999</v>
      </c>
      <c r="Q8" s="111" t="s">
        <v>34</v>
      </c>
      <c r="R8" s="108"/>
      <c r="S8" s="109"/>
      <c r="T8" s="109"/>
      <c r="U8" s="108"/>
      <c r="V8" s="112">
        <v>4557473</v>
      </c>
      <c r="W8" s="114"/>
      <c r="X8" s="112">
        <v>1537002.1</v>
      </c>
      <c r="Z8" s="112">
        <v>6328431.4199999999</v>
      </c>
      <c r="AA8" s="114"/>
      <c r="AB8" s="112">
        <v>4923899.07</v>
      </c>
    </row>
    <row r="9" spans="1:28" ht="15.75" x14ac:dyDescent="0.3">
      <c r="B9" s="111" t="s">
        <v>7</v>
      </c>
      <c r="C9" s="108"/>
      <c r="D9" s="109">
        <v>5</v>
      </c>
      <c r="E9" s="108"/>
      <c r="F9" s="112">
        <v>4180074.59</v>
      </c>
      <c r="G9" s="112"/>
      <c r="H9" s="112">
        <v>2742112.18</v>
      </c>
      <c r="I9" s="108"/>
      <c r="J9" s="112">
        <v>4621400.17</v>
      </c>
      <c r="K9" s="112"/>
      <c r="L9" s="112">
        <v>3373366.32</v>
      </c>
      <c r="Q9" s="111" t="s">
        <v>150</v>
      </c>
      <c r="R9" s="108"/>
      <c r="S9" s="109">
        <v>10</v>
      </c>
      <c r="T9" s="109"/>
      <c r="U9" s="115"/>
      <c r="V9" s="112">
        <v>4479049.57</v>
      </c>
      <c r="W9" s="114"/>
      <c r="X9" s="112">
        <v>2869582.03</v>
      </c>
      <c r="Z9" s="112">
        <v>7524632.0599999996</v>
      </c>
      <c r="AA9" s="114"/>
      <c r="AB9" s="112">
        <v>4484414.0599999996</v>
      </c>
    </row>
    <row r="10" spans="1:28" ht="15.75" x14ac:dyDescent="0.3">
      <c r="B10" s="111" t="s">
        <v>12</v>
      </c>
      <c r="C10" s="108"/>
      <c r="D10" s="109">
        <v>7</v>
      </c>
      <c r="E10" s="108"/>
      <c r="F10" s="112">
        <v>6921680.4699999997</v>
      </c>
      <c r="G10" s="112"/>
      <c r="H10" s="112">
        <v>12064175.24</v>
      </c>
      <c r="I10" s="108"/>
      <c r="J10" s="112">
        <v>7038538.6900000004</v>
      </c>
      <c r="K10" s="112"/>
      <c r="L10" s="112">
        <v>12175688.84</v>
      </c>
      <c r="Q10" s="111" t="s">
        <v>151</v>
      </c>
      <c r="R10" s="108"/>
      <c r="S10" s="109">
        <v>11</v>
      </c>
      <c r="T10" s="109"/>
      <c r="U10" s="115"/>
      <c r="V10" s="112">
        <v>73213347.489999995</v>
      </c>
      <c r="W10" s="114"/>
      <c r="X10" s="112">
        <v>64702760.740000002</v>
      </c>
      <c r="Z10" s="112">
        <v>146742056.55000001</v>
      </c>
      <c r="AA10" s="114"/>
      <c r="AB10" s="112">
        <v>132428554.95999999</v>
      </c>
    </row>
    <row r="11" spans="1:28" ht="15.75" x14ac:dyDescent="0.3">
      <c r="B11" s="111" t="s">
        <v>146</v>
      </c>
      <c r="C11" s="108"/>
      <c r="D11" s="109"/>
      <c r="E11" s="108"/>
      <c r="F11" s="112">
        <v>1041731.17</v>
      </c>
      <c r="G11" s="112"/>
      <c r="H11" s="112">
        <v>912898.34</v>
      </c>
      <c r="I11" s="108"/>
      <c r="J11" s="112">
        <v>1796725.46</v>
      </c>
      <c r="K11" s="112"/>
      <c r="L11" s="112">
        <v>1574423.88</v>
      </c>
      <c r="Q11" s="111" t="s">
        <v>152</v>
      </c>
      <c r="R11" s="108"/>
      <c r="S11" s="109"/>
      <c r="T11" s="109"/>
      <c r="U11" s="115"/>
      <c r="V11" s="112">
        <v>0</v>
      </c>
      <c r="W11" s="114"/>
      <c r="X11" s="112">
        <v>0</v>
      </c>
      <c r="Z11" s="112">
        <v>4677.3</v>
      </c>
      <c r="AA11" s="114"/>
      <c r="AB11" s="112">
        <v>6638.45</v>
      </c>
    </row>
    <row r="12" spans="1:28" ht="15.75" x14ac:dyDescent="0.3">
      <c r="B12" s="111" t="s">
        <v>11</v>
      </c>
      <c r="C12" s="108"/>
      <c r="D12" s="109"/>
      <c r="E12" s="108"/>
      <c r="F12" s="112">
        <v>65062.06</v>
      </c>
      <c r="G12" s="112"/>
      <c r="H12" s="112">
        <v>65485.24</v>
      </c>
      <c r="I12" s="108"/>
      <c r="J12" s="112">
        <v>65062.06</v>
      </c>
      <c r="K12" s="112"/>
      <c r="L12" s="112">
        <v>65662.14</v>
      </c>
      <c r="Q12" s="111" t="s">
        <v>153</v>
      </c>
      <c r="R12" s="108"/>
      <c r="S12" s="109"/>
      <c r="T12" s="109"/>
      <c r="U12" s="115"/>
      <c r="V12" s="112">
        <v>1359.39</v>
      </c>
      <c r="W12" s="114"/>
      <c r="X12" s="112">
        <v>1537.85</v>
      </c>
      <c r="Z12" s="112">
        <v>1359.39</v>
      </c>
      <c r="AA12" s="114"/>
      <c r="AB12" s="112">
        <v>1537.85</v>
      </c>
    </row>
    <row r="13" spans="1:28" ht="15.75" x14ac:dyDescent="0.3">
      <c r="B13" s="111" t="s">
        <v>15</v>
      </c>
      <c r="C13" s="108"/>
      <c r="D13" s="109">
        <v>6</v>
      </c>
      <c r="E13" s="108"/>
      <c r="F13" s="112">
        <v>9572647.3900000006</v>
      </c>
      <c r="G13" s="112"/>
      <c r="H13" s="112">
        <v>7807951.2300000004</v>
      </c>
      <c r="I13" s="108"/>
      <c r="J13" s="112">
        <v>2699682.5199999991</v>
      </c>
      <c r="K13" s="112"/>
      <c r="L13" s="112">
        <v>2308877.8200000003</v>
      </c>
      <c r="Q13" s="111" t="s">
        <v>30</v>
      </c>
      <c r="R13" s="108"/>
      <c r="S13" s="109">
        <v>12</v>
      </c>
      <c r="T13" s="109"/>
      <c r="U13" s="115"/>
      <c r="V13" s="112">
        <v>372107.82</v>
      </c>
      <c r="W13" s="114"/>
      <c r="X13" s="112">
        <v>338635.41</v>
      </c>
      <c r="Z13" s="112">
        <v>418336.61</v>
      </c>
      <c r="AA13" s="114"/>
      <c r="AB13" s="112">
        <v>386740.46</v>
      </c>
    </row>
    <row r="14" spans="1:28" ht="15.75" x14ac:dyDescent="0.3">
      <c r="B14" s="116" t="s">
        <v>14</v>
      </c>
      <c r="C14" s="108"/>
      <c r="D14" s="109"/>
      <c r="E14" s="108"/>
      <c r="F14" s="112">
        <v>186254.68</v>
      </c>
      <c r="G14" s="112"/>
      <c r="H14" s="112">
        <v>134396.59</v>
      </c>
      <c r="I14" s="108"/>
      <c r="J14" s="112">
        <v>292684.57</v>
      </c>
      <c r="K14" s="112"/>
      <c r="L14" s="112">
        <v>272157.13</v>
      </c>
      <c r="Q14" s="111" t="s">
        <v>154</v>
      </c>
      <c r="R14" s="108"/>
      <c r="S14" s="109">
        <v>13</v>
      </c>
      <c r="T14" s="109"/>
      <c r="U14" s="115"/>
      <c r="V14" s="112">
        <v>2391663.4700000002</v>
      </c>
      <c r="W14" s="114"/>
      <c r="X14" s="112">
        <v>1186694.68</v>
      </c>
      <c r="Z14" s="112">
        <v>2442860.4299999997</v>
      </c>
      <c r="AA14" s="114"/>
      <c r="AB14" s="112">
        <v>2126561.4400000004</v>
      </c>
    </row>
    <row r="15" spans="1:28" x14ac:dyDescent="0.3">
      <c r="B15" s="116" t="s">
        <v>13</v>
      </c>
      <c r="C15" s="108"/>
      <c r="D15" s="109"/>
      <c r="E15" s="108"/>
      <c r="F15" s="112">
        <v>345604.1</v>
      </c>
      <c r="G15" s="112"/>
      <c r="H15" s="112">
        <v>39785.800000000003</v>
      </c>
      <c r="I15" s="108"/>
      <c r="J15" s="112">
        <v>345604.1</v>
      </c>
      <c r="K15" s="112"/>
      <c r="L15" s="112">
        <v>39785.800000000003</v>
      </c>
      <c r="Q15" s="111"/>
      <c r="R15" s="108"/>
      <c r="S15" s="109"/>
      <c r="T15" s="109"/>
      <c r="U15" s="108"/>
      <c r="V15" s="112"/>
      <c r="W15" s="114"/>
      <c r="X15" s="112"/>
      <c r="Z15" s="112"/>
      <c r="AA15" s="114"/>
      <c r="AB15" s="112"/>
    </row>
    <row r="16" spans="1:28" x14ac:dyDescent="0.3">
      <c r="B16" s="116" t="s">
        <v>147</v>
      </c>
      <c r="C16" s="108"/>
      <c r="D16" s="120"/>
      <c r="E16" s="108"/>
      <c r="F16" s="112">
        <v>48695.57</v>
      </c>
      <c r="G16" s="112"/>
      <c r="H16" s="112">
        <v>51450.69</v>
      </c>
      <c r="I16" s="107"/>
      <c r="J16" s="112">
        <v>48695.57</v>
      </c>
      <c r="K16" s="112"/>
      <c r="L16" s="117">
        <v>51450.69</v>
      </c>
      <c r="O16" s="99" t="s">
        <v>134</v>
      </c>
      <c r="P16" s="99">
        <v>1117151</v>
      </c>
      <c r="Q16" s="118" t="s">
        <v>31</v>
      </c>
      <c r="R16" s="108"/>
      <c r="S16" s="109"/>
      <c r="T16" s="109"/>
      <c r="U16" s="108"/>
      <c r="V16" s="119">
        <v>85015000.739999995</v>
      </c>
      <c r="W16" s="114"/>
      <c r="X16" s="119">
        <v>70636212.810000002</v>
      </c>
      <c r="Y16" s="110"/>
      <c r="Z16" s="119">
        <v>163462353.76000002</v>
      </c>
      <c r="AA16" s="114"/>
      <c r="AB16" s="119">
        <v>144358346.28999999</v>
      </c>
    </row>
    <row r="17" spans="2:29" x14ac:dyDescent="0.3">
      <c r="B17" s="116" t="s">
        <v>148</v>
      </c>
      <c r="E17" s="108"/>
      <c r="F17" s="112">
        <v>8992093.0399999991</v>
      </c>
      <c r="G17" s="112"/>
      <c r="H17" s="112">
        <v>7582318.1500000004</v>
      </c>
      <c r="I17" s="107"/>
      <c r="J17" s="112">
        <v>2012698.2799999993</v>
      </c>
      <c r="K17" s="112"/>
      <c r="L17" s="112">
        <v>1945484.2000000002</v>
      </c>
      <c r="O17" s="99" t="s">
        <v>133</v>
      </c>
      <c r="P17" s="99">
        <v>4702515.74</v>
      </c>
      <c r="Q17" s="113"/>
      <c r="R17" s="108"/>
      <c r="S17" s="120"/>
      <c r="T17" s="120"/>
      <c r="U17" s="108"/>
      <c r="V17" s="112"/>
      <c r="W17" s="114"/>
      <c r="X17" s="112"/>
      <c r="Z17" s="112"/>
      <c r="AA17" s="114"/>
      <c r="AB17" s="112"/>
    </row>
    <row r="18" spans="2:29" x14ac:dyDescent="0.3">
      <c r="B18" s="111"/>
      <c r="C18" s="108"/>
      <c r="D18" s="109"/>
      <c r="E18" s="108"/>
      <c r="F18" s="112"/>
      <c r="G18" s="112"/>
      <c r="H18" s="112"/>
      <c r="I18" s="107"/>
      <c r="J18" s="112"/>
      <c r="K18" s="112"/>
      <c r="L18" s="112"/>
      <c r="P18" s="99">
        <v>5819666.7400000002</v>
      </c>
      <c r="Q18" s="107" t="s">
        <v>9</v>
      </c>
      <c r="R18" s="108"/>
      <c r="S18" s="109"/>
      <c r="T18" s="109"/>
      <c r="U18" s="108"/>
      <c r="V18" s="112"/>
      <c r="W18" s="114"/>
      <c r="X18" s="112"/>
      <c r="Z18" s="112"/>
      <c r="AA18" s="114"/>
      <c r="AB18" s="112"/>
    </row>
    <row r="19" spans="2:29" x14ac:dyDescent="0.3">
      <c r="B19" s="118" t="s">
        <v>10</v>
      </c>
      <c r="C19" s="108"/>
      <c r="D19" s="109"/>
      <c r="E19" s="108"/>
      <c r="F19" s="119">
        <v>37427804.870000005</v>
      </c>
      <c r="G19" s="112"/>
      <c r="H19" s="119">
        <v>39713836.200000003</v>
      </c>
      <c r="I19" s="107"/>
      <c r="J19" s="119">
        <v>34692863.449999996</v>
      </c>
      <c r="K19" s="112"/>
      <c r="L19" s="119">
        <v>37288927.399999999</v>
      </c>
      <c r="Q19" s="111" t="s">
        <v>151</v>
      </c>
      <c r="R19" s="108"/>
      <c r="S19" s="109">
        <v>11</v>
      </c>
      <c r="T19" s="109"/>
      <c r="U19" s="108"/>
      <c r="V19" s="112">
        <v>38613857.799999997</v>
      </c>
      <c r="W19" s="114"/>
      <c r="X19" s="112">
        <v>43052873.359999999</v>
      </c>
      <c r="Z19" s="112">
        <v>72562696.400000006</v>
      </c>
      <c r="AA19" s="114"/>
      <c r="AB19" s="112">
        <v>80950922.939999998</v>
      </c>
    </row>
    <row r="20" spans="2:29" ht="15.75" x14ac:dyDescent="0.3">
      <c r="Q20" s="111" t="s">
        <v>29</v>
      </c>
      <c r="R20" s="108"/>
      <c r="S20" s="109">
        <v>14</v>
      </c>
      <c r="T20" s="109"/>
      <c r="U20" s="115"/>
      <c r="V20" s="112">
        <v>52636339.539999999</v>
      </c>
      <c r="W20" s="114"/>
      <c r="X20" s="112">
        <v>53382236.600000001</v>
      </c>
      <c r="Z20" s="112">
        <v>61474439.119999997</v>
      </c>
      <c r="AA20" s="114"/>
      <c r="AB20" s="112">
        <v>63004777.859999999</v>
      </c>
      <c r="AC20" s="126"/>
    </row>
    <row r="21" spans="2:29" ht="15.75" x14ac:dyDescent="0.3">
      <c r="B21" s="107" t="s">
        <v>9</v>
      </c>
      <c r="D21" s="122"/>
      <c r="F21" s="112"/>
      <c r="G21" s="123"/>
      <c r="H21" s="123"/>
      <c r="J21" s="112"/>
      <c r="K21" s="121"/>
      <c r="L21" s="121"/>
      <c r="Q21" s="111" t="s">
        <v>25</v>
      </c>
      <c r="R21" s="108"/>
      <c r="S21" s="109">
        <v>17</v>
      </c>
      <c r="T21" s="109"/>
      <c r="U21" s="115"/>
      <c r="V21" s="112">
        <v>78183454.719999999</v>
      </c>
      <c r="W21" s="114"/>
      <c r="X21" s="112">
        <v>76710098.900000006</v>
      </c>
      <c r="Z21" s="112">
        <v>272183224.19999999</v>
      </c>
      <c r="AA21" s="114"/>
      <c r="AB21" s="112">
        <v>268279158.34999999</v>
      </c>
    </row>
    <row r="22" spans="2:29" ht="15.75" x14ac:dyDescent="0.3">
      <c r="B22" s="111" t="s">
        <v>8</v>
      </c>
      <c r="C22" s="213"/>
      <c r="D22" s="214">
        <v>8</v>
      </c>
      <c r="E22" s="213"/>
      <c r="F22" s="215">
        <v>1209188.06</v>
      </c>
      <c r="G22" s="215"/>
      <c r="H22" s="215">
        <v>1183192.3500000001</v>
      </c>
      <c r="I22" s="213"/>
      <c r="J22" s="215">
        <v>2382301.71</v>
      </c>
      <c r="K22" s="215"/>
      <c r="L22" s="215">
        <v>1625858.7400000002</v>
      </c>
      <c r="R22" s="108"/>
      <c r="S22" s="109"/>
      <c r="T22" s="109"/>
      <c r="U22" s="115"/>
      <c r="V22" s="112"/>
      <c r="W22" s="114"/>
      <c r="X22" s="112"/>
      <c r="Z22" s="112"/>
      <c r="AA22" s="114"/>
      <c r="AB22" s="112"/>
    </row>
    <row r="23" spans="2:29" x14ac:dyDescent="0.3">
      <c r="B23" s="125" t="s">
        <v>149</v>
      </c>
      <c r="C23" s="213"/>
      <c r="D23" s="109"/>
      <c r="E23" s="213"/>
      <c r="F23" s="215">
        <v>1209188.06</v>
      </c>
      <c r="G23" s="215"/>
      <c r="H23" s="215">
        <v>1183192.3500000001</v>
      </c>
      <c r="I23" s="213"/>
      <c r="J23" s="215">
        <v>2379101.71</v>
      </c>
      <c r="K23" s="215"/>
      <c r="L23" s="215">
        <v>1622658.7400000002</v>
      </c>
      <c r="Q23" s="118" t="s">
        <v>28</v>
      </c>
      <c r="R23" s="108"/>
      <c r="S23" s="109"/>
      <c r="T23" s="109"/>
      <c r="U23" s="108"/>
      <c r="V23" s="119">
        <v>169433652.06</v>
      </c>
      <c r="W23" s="114"/>
      <c r="X23" s="119">
        <v>173145208.86000001</v>
      </c>
      <c r="Z23" s="119">
        <v>406220359.72000003</v>
      </c>
      <c r="AA23" s="114"/>
      <c r="AB23" s="119">
        <v>412234859.14999998</v>
      </c>
    </row>
    <row r="24" spans="2:29" x14ac:dyDescent="0.3">
      <c r="B24" s="125" t="s">
        <v>6</v>
      </c>
      <c r="C24" s="213"/>
      <c r="D24" s="214"/>
      <c r="E24" s="213"/>
      <c r="F24" s="215">
        <v>0</v>
      </c>
      <c r="G24" s="215"/>
      <c r="H24" s="215">
        <v>0</v>
      </c>
      <c r="I24" s="213"/>
      <c r="J24" s="215">
        <v>3200</v>
      </c>
      <c r="K24" s="215"/>
      <c r="L24" s="215">
        <v>3200</v>
      </c>
      <c r="Q24" s="113"/>
      <c r="R24" s="108"/>
      <c r="S24" s="109"/>
      <c r="T24" s="109"/>
      <c r="U24" s="108"/>
      <c r="V24" s="112"/>
      <c r="W24" s="114"/>
      <c r="X24" s="112"/>
      <c r="Y24" s="110"/>
      <c r="Z24" s="112"/>
      <c r="AA24" s="114"/>
      <c r="AB24" s="112"/>
    </row>
    <row r="25" spans="2:29" x14ac:dyDescent="0.3">
      <c r="B25" s="111" t="s">
        <v>5</v>
      </c>
      <c r="C25" s="213"/>
      <c r="D25" s="214"/>
      <c r="E25" s="213"/>
      <c r="F25" s="215">
        <v>10140.219999999999</v>
      </c>
      <c r="G25" s="215"/>
      <c r="H25" s="215">
        <v>10140.219999999999</v>
      </c>
      <c r="I25" s="213"/>
      <c r="J25" s="215">
        <v>30507.77</v>
      </c>
      <c r="K25" s="215"/>
      <c r="L25" s="215">
        <v>30507.77</v>
      </c>
      <c r="Q25" s="118" t="s">
        <v>27</v>
      </c>
      <c r="R25" s="108"/>
      <c r="S25" s="109"/>
      <c r="T25" s="109"/>
      <c r="U25" s="108"/>
      <c r="V25" s="119">
        <v>254448652.80000001</v>
      </c>
      <c r="W25" s="114"/>
      <c r="X25" s="119">
        <v>243781421.67000002</v>
      </c>
      <c r="Z25" s="119">
        <v>569682713.48000002</v>
      </c>
      <c r="AA25" s="114"/>
      <c r="AB25" s="119">
        <v>556593205.43999994</v>
      </c>
    </row>
    <row r="26" spans="2:29" x14ac:dyDescent="0.3">
      <c r="B26" s="111" t="s">
        <v>4</v>
      </c>
      <c r="C26" s="213"/>
      <c r="D26" s="214">
        <v>9</v>
      </c>
      <c r="E26" s="213"/>
      <c r="F26" s="215">
        <v>197323761.25</v>
      </c>
      <c r="G26" s="215"/>
      <c r="H26" s="215">
        <v>203910534.81</v>
      </c>
      <c r="I26" s="213"/>
      <c r="J26" s="215">
        <v>324785869.70999998</v>
      </c>
      <c r="K26" s="215"/>
      <c r="L26" s="215">
        <v>332667283.64999998</v>
      </c>
    </row>
    <row r="27" spans="2:29" x14ac:dyDescent="0.3">
      <c r="B27" s="111" t="s">
        <v>3</v>
      </c>
      <c r="C27" s="213"/>
      <c r="D27" s="214"/>
      <c r="E27" s="213"/>
      <c r="F27" s="215">
        <v>8762.4</v>
      </c>
      <c r="G27" s="215"/>
      <c r="H27" s="215">
        <v>8762.4</v>
      </c>
      <c r="I27" s="213"/>
      <c r="J27" s="215">
        <v>8762.4</v>
      </c>
      <c r="K27" s="215"/>
      <c r="L27" s="215">
        <v>8762.4</v>
      </c>
      <c r="Q27" s="107" t="s">
        <v>122</v>
      </c>
      <c r="S27" s="109"/>
      <c r="T27" s="109"/>
      <c r="U27" s="108"/>
      <c r="V27" s="112"/>
      <c r="W27" s="114"/>
      <c r="X27" s="112"/>
      <c r="Z27" s="112"/>
      <c r="AA27" s="114"/>
      <c r="AB27" s="112"/>
    </row>
    <row r="28" spans="2:29" x14ac:dyDescent="0.3">
      <c r="D28" s="122"/>
      <c r="F28" s="124"/>
      <c r="G28" s="112"/>
      <c r="H28" s="124"/>
      <c r="J28" s="124"/>
      <c r="K28" s="112"/>
      <c r="L28" s="124"/>
      <c r="Q28" s="111" t="s">
        <v>26</v>
      </c>
      <c r="S28" s="109">
        <v>16</v>
      </c>
      <c r="T28" s="109"/>
      <c r="U28" s="108"/>
      <c r="V28" s="112">
        <v>432842995.31999999</v>
      </c>
      <c r="W28" s="114"/>
      <c r="X28" s="112">
        <v>432842995.31999999</v>
      </c>
      <c r="Z28" s="112">
        <v>432842995.31999999</v>
      </c>
      <c r="AA28" s="114"/>
      <c r="AB28" s="112">
        <v>432842995.31999999</v>
      </c>
    </row>
    <row r="29" spans="2:29" x14ac:dyDescent="0.3">
      <c r="Q29" s="111" t="s">
        <v>143</v>
      </c>
      <c r="V29" s="112">
        <v>4705132</v>
      </c>
      <c r="X29" s="112">
        <v>2266650</v>
      </c>
      <c r="Z29" s="200">
        <v>13659133</v>
      </c>
      <c r="AB29" s="200">
        <v>8144643</v>
      </c>
    </row>
    <row r="30" spans="2:29" x14ac:dyDescent="0.3">
      <c r="M30" s="126"/>
      <c r="P30" s="126"/>
      <c r="Q30" s="111" t="s">
        <v>24</v>
      </c>
      <c r="S30" s="109"/>
      <c r="T30" s="109"/>
      <c r="U30" s="108"/>
      <c r="V30" s="211">
        <v>-456017123.31999999</v>
      </c>
      <c r="W30" s="128"/>
      <c r="X30" s="127">
        <v>-434064601.00999999</v>
      </c>
      <c r="Z30" s="201">
        <v>-654284536.75999999</v>
      </c>
      <c r="AA30" s="128"/>
      <c r="AB30" s="127">
        <v>-625959503.79999995</v>
      </c>
    </row>
    <row r="31" spans="2:29" x14ac:dyDescent="0.3">
      <c r="B31" s="118" t="s">
        <v>2</v>
      </c>
      <c r="C31" s="108"/>
      <c r="D31" s="109"/>
      <c r="E31" s="108"/>
      <c r="F31" s="119">
        <v>198551851.93000001</v>
      </c>
      <c r="G31" s="112"/>
      <c r="H31" s="119">
        <v>205112629.78</v>
      </c>
      <c r="J31" s="119">
        <v>327207441.58999997</v>
      </c>
      <c r="K31" s="112"/>
      <c r="L31" s="119">
        <v>334332412.55999994</v>
      </c>
      <c r="P31" s="126"/>
      <c r="Q31" s="118" t="s">
        <v>23</v>
      </c>
      <c r="R31" s="108"/>
      <c r="S31" s="109"/>
      <c r="T31" s="109"/>
      <c r="U31" s="108"/>
      <c r="V31" s="210">
        <v>-18468996</v>
      </c>
      <c r="W31" s="114"/>
      <c r="X31" s="119">
        <v>1045044.3100000024</v>
      </c>
      <c r="Z31" s="202">
        <v>-207782408.44</v>
      </c>
      <c r="AA31" s="114"/>
      <c r="AB31" s="129">
        <v>-184971865.47999996</v>
      </c>
    </row>
    <row r="32" spans="2:29" x14ac:dyDescent="0.3">
      <c r="D32" s="122"/>
      <c r="F32" s="112"/>
      <c r="G32" s="112"/>
      <c r="H32" s="112"/>
      <c r="J32" s="112"/>
      <c r="K32" s="112"/>
      <c r="L32" s="112"/>
      <c r="Q32" s="113"/>
      <c r="S32" s="122"/>
      <c r="T32" s="122"/>
      <c r="U32" s="108"/>
      <c r="V32" s="130"/>
      <c r="W32" s="131"/>
      <c r="X32" s="130"/>
      <c r="Z32" s="200"/>
      <c r="AA32" s="131"/>
      <c r="AB32" s="130"/>
    </row>
    <row r="33" spans="2:28" ht="15.75" x14ac:dyDescent="0.35">
      <c r="B33" s="132" t="s">
        <v>1</v>
      </c>
      <c r="D33" s="133"/>
      <c r="F33" s="119">
        <v>235979656.80000001</v>
      </c>
      <c r="G33" s="112"/>
      <c r="H33" s="119">
        <v>244826465.98000002</v>
      </c>
      <c r="J33" s="119">
        <v>361900305.03999996</v>
      </c>
      <c r="K33" s="112"/>
      <c r="L33" s="119">
        <v>371621339.95999992</v>
      </c>
      <c r="Q33" s="132" t="s">
        <v>22</v>
      </c>
      <c r="S33" s="133"/>
      <c r="T33" s="133"/>
      <c r="V33" s="119">
        <v>235979656.80000001</v>
      </c>
      <c r="W33" s="134"/>
      <c r="X33" s="119">
        <v>244826465.98000002</v>
      </c>
      <c r="Z33" s="203">
        <v>361900305.04000002</v>
      </c>
      <c r="AA33" s="134"/>
      <c r="AB33" s="119">
        <v>371621339.95999998</v>
      </c>
    </row>
    <row r="34" spans="2:28" ht="15.75" x14ac:dyDescent="0.35">
      <c r="B34" s="135" t="s">
        <v>0</v>
      </c>
      <c r="C34" s="108"/>
      <c r="D34" s="136"/>
      <c r="E34" s="108"/>
      <c r="F34" s="137"/>
      <c r="Q34" s="135" t="s">
        <v>0</v>
      </c>
      <c r="S34" s="133"/>
      <c r="T34" s="133"/>
      <c r="V34" s="124"/>
      <c r="W34" s="134"/>
      <c r="X34" s="124"/>
      <c r="Z34" s="124"/>
      <c r="AA34" s="134"/>
      <c r="AB34" s="124"/>
    </row>
    <row r="35" spans="2:28" x14ac:dyDescent="0.3">
      <c r="R35" s="108"/>
      <c r="S35" s="136"/>
      <c r="T35" s="136"/>
      <c r="U35" s="108"/>
      <c r="V35" s="208">
        <f>F33-V33</f>
        <v>0</v>
      </c>
      <c r="W35" s="209"/>
      <c r="X35" s="208">
        <f>H33-X33</f>
        <v>0</v>
      </c>
      <c r="Y35" s="209"/>
      <c r="Z35" s="208">
        <f>J33-Z33</f>
        <v>0</v>
      </c>
      <c r="AA35" s="209"/>
      <c r="AB35" s="208">
        <f>L33-AB33</f>
        <v>0</v>
      </c>
    </row>
    <row r="37" spans="2:28" ht="15.75" x14ac:dyDescent="0.35">
      <c r="F37" s="138"/>
      <c r="J37" s="126"/>
      <c r="Z37" s="156"/>
    </row>
    <row r="38" spans="2:28" ht="15.75" x14ac:dyDescent="0.35">
      <c r="V38" s="138"/>
      <c r="Z38" s="156"/>
    </row>
    <row r="39" spans="2:28" s="139" customFormat="1" ht="15.75" x14ac:dyDescent="0.35"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</row>
    <row r="40" spans="2:28" s="139" customFormat="1" ht="15" customHeight="1" x14ac:dyDescent="0.35">
      <c r="B40" s="140"/>
      <c r="C40" s="141"/>
      <c r="D40" s="142"/>
      <c r="E40" s="142"/>
      <c r="F40" s="142"/>
      <c r="G40" s="142"/>
      <c r="H40" s="140"/>
      <c r="I40" s="141"/>
      <c r="J40" s="140"/>
      <c r="K40" s="141"/>
      <c r="L40" s="140"/>
    </row>
    <row r="41" spans="2:28" s="139" customFormat="1" ht="15" customHeight="1" x14ac:dyDescent="0.35">
      <c r="B41" s="140"/>
      <c r="C41" s="141"/>
      <c r="D41" s="142"/>
      <c r="E41" s="142"/>
      <c r="F41" s="142"/>
      <c r="G41" s="142"/>
      <c r="H41" s="140"/>
      <c r="I41" s="141"/>
      <c r="J41" s="140"/>
      <c r="K41" s="141"/>
      <c r="L41" s="140"/>
      <c r="Q41" s="140"/>
      <c r="R41" s="141"/>
      <c r="S41" s="142"/>
      <c r="T41" s="142"/>
      <c r="U41" s="142"/>
      <c r="V41" s="142"/>
      <c r="W41" s="142"/>
      <c r="X41" s="140"/>
      <c r="Y41" s="141"/>
      <c r="Z41" s="140"/>
      <c r="AA41" s="141"/>
      <c r="AB41" s="140"/>
    </row>
    <row r="42" spans="2:28" s="139" customFormat="1" ht="15" customHeight="1" x14ac:dyDescent="0.35">
      <c r="B42" s="140"/>
      <c r="C42" s="141"/>
      <c r="D42" s="142"/>
      <c r="E42" s="142"/>
      <c r="F42" s="142"/>
      <c r="G42" s="142"/>
      <c r="H42" s="140"/>
      <c r="I42" s="141"/>
      <c r="J42" s="140"/>
      <c r="K42" s="141"/>
      <c r="L42" s="140"/>
      <c r="Q42" s="140"/>
      <c r="R42" s="141"/>
      <c r="S42" s="142"/>
      <c r="T42" s="142"/>
      <c r="U42" s="142"/>
      <c r="V42" s="142"/>
      <c r="W42" s="142"/>
      <c r="X42" s="140"/>
      <c r="Y42" s="141"/>
      <c r="Z42" s="140"/>
      <c r="AA42" s="141"/>
      <c r="AB42" s="140"/>
    </row>
    <row r="43" spans="2:28" s="139" customFormat="1" ht="15" customHeight="1" x14ac:dyDescent="0.35">
      <c r="B43" s="141"/>
      <c r="C43" s="141"/>
      <c r="D43" s="142"/>
      <c r="E43" s="142"/>
      <c r="F43" s="142"/>
      <c r="G43" s="142"/>
      <c r="H43" s="141"/>
      <c r="I43" s="141"/>
      <c r="J43" s="143"/>
      <c r="K43" s="141"/>
      <c r="L43" s="143"/>
      <c r="Q43" s="140"/>
      <c r="R43" s="141"/>
      <c r="S43" s="142"/>
      <c r="T43" s="142"/>
      <c r="U43" s="142"/>
      <c r="V43" s="142"/>
      <c r="W43" s="142"/>
      <c r="X43" s="140"/>
      <c r="Y43" s="141"/>
      <c r="Z43" s="140"/>
      <c r="AA43" s="141"/>
      <c r="AB43" s="140"/>
    </row>
    <row r="44" spans="2:28" s="139" customFormat="1" ht="15" customHeight="1" x14ac:dyDescent="0.35">
      <c r="B44" s="144"/>
      <c r="C44" s="144"/>
      <c r="D44" s="142"/>
      <c r="E44" s="142"/>
      <c r="F44" s="142"/>
      <c r="G44" s="142"/>
      <c r="H44" s="144"/>
      <c r="I44" s="142"/>
      <c r="J44" s="144"/>
      <c r="K44" s="142"/>
      <c r="L44" s="144"/>
      <c r="Q44" s="141"/>
      <c r="R44" s="141"/>
      <c r="S44" s="142"/>
      <c r="T44" s="142"/>
      <c r="U44" s="142"/>
      <c r="V44" s="142"/>
      <c r="W44" s="142"/>
      <c r="X44" s="141"/>
      <c r="Y44" s="141"/>
      <c r="Z44" s="141"/>
      <c r="AA44" s="141"/>
      <c r="AB44" s="141"/>
    </row>
    <row r="45" spans="2:28" s="139" customFormat="1" ht="15" customHeight="1" x14ac:dyDescent="0.35"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Q45" s="144"/>
      <c r="R45" s="144"/>
      <c r="S45" s="142"/>
      <c r="T45" s="142"/>
      <c r="U45" s="142"/>
      <c r="V45" s="142"/>
      <c r="W45" s="142"/>
      <c r="X45" s="144"/>
      <c r="Y45" s="142"/>
      <c r="Z45" s="144"/>
      <c r="AA45" s="142"/>
      <c r="AB45" s="144"/>
    </row>
    <row r="46" spans="2:28" ht="15" customHeight="1" x14ac:dyDescent="0.3">
      <c r="B46" s="142"/>
      <c r="C46" s="141"/>
      <c r="D46" s="142"/>
      <c r="E46" s="142"/>
      <c r="F46" s="142"/>
      <c r="G46" s="142"/>
      <c r="H46" s="144"/>
      <c r="I46" s="142"/>
      <c r="J46" s="144"/>
      <c r="K46" s="142"/>
      <c r="L46" s="144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</row>
    <row r="47" spans="2:28" ht="15" customHeight="1" x14ac:dyDescent="0.3">
      <c r="B47" s="142"/>
      <c r="C47" s="141"/>
      <c r="D47" s="142"/>
      <c r="E47" s="142"/>
      <c r="F47" s="142"/>
      <c r="G47" s="142"/>
      <c r="H47" s="144"/>
      <c r="I47" s="142"/>
      <c r="J47" s="145"/>
      <c r="K47" s="142"/>
      <c r="L47" s="144"/>
      <c r="Q47" s="142"/>
      <c r="R47" s="141"/>
      <c r="S47" s="142"/>
      <c r="T47" s="142"/>
      <c r="U47" s="142"/>
      <c r="V47" s="142"/>
      <c r="W47" s="142"/>
      <c r="X47" s="144"/>
      <c r="Y47" s="142"/>
      <c r="Z47" s="144"/>
      <c r="AA47" s="142"/>
      <c r="AB47" s="144"/>
    </row>
    <row r="48" spans="2:28" ht="15" customHeight="1" x14ac:dyDescent="0.3">
      <c r="B48" s="142"/>
      <c r="C48" s="141"/>
      <c r="D48" s="142"/>
      <c r="E48" s="142"/>
      <c r="F48" s="142"/>
      <c r="G48" s="142"/>
      <c r="H48" s="142"/>
      <c r="I48" s="142"/>
      <c r="J48" s="142"/>
      <c r="K48" s="142"/>
      <c r="L48" s="142"/>
      <c r="Q48" s="142"/>
      <c r="R48" s="141"/>
      <c r="S48" s="142"/>
      <c r="T48" s="142"/>
      <c r="U48" s="142"/>
      <c r="V48" s="142"/>
      <c r="W48" s="142"/>
      <c r="X48" s="144"/>
      <c r="Y48" s="142"/>
      <c r="Z48" s="144"/>
      <c r="AA48" s="142"/>
      <c r="AB48" s="144"/>
    </row>
    <row r="49" spans="6:28" ht="15" customHeight="1" x14ac:dyDescent="0.3">
      <c r="Q49" s="142"/>
      <c r="R49" s="141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</row>
    <row r="54" spans="6:28" ht="15.75" x14ac:dyDescent="0.35">
      <c r="F54" s="138"/>
    </row>
    <row r="55" spans="6:28" ht="15.75" x14ac:dyDescent="0.35">
      <c r="F55" s="138"/>
      <c r="V55" s="138"/>
    </row>
    <row r="56" spans="6:28" ht="15.75" x14ac:dyDescent="0.35">
      <c r="F56" s="146"/>
      <c r="V56" s="138"/>
    </row>
    <row r="57" spans="6:28" x14ac:dyDescent="0.3">
      <c r="V57" s="146"/>
    </row>
  </sheetData>
  <mergeCells count="17">
    <mergeCell ref="AB5:AB6"/>
    <mergeCell ref="V4:X4"/>
    <mergeCell ref="Z4:AB4"/>
    <mergeCell ref="Q4:Q6"/>
    <mergeCell ref="S4:S6"/>
    <mergeCell ref="V5:V6"/>
    <mergeCell ref="X5:X6"/>
    <mergeCell ref="Z5:Z6"/>
    <mergeCell ref="A1:M2"/>
    <mergeCell ref="B4:B6"/>
    <mergeCell ref="D4:D6"/>
    <mergeCell ref="F5:F6"/>
    <mergeCell ref="H5:H6"/>
    <mergeCell ref="J5:J6"/>
    <mergeCell ref="L5:L6"/>
    <mergeCell ref="F4:H4"/>
    <mergeCell ref="J4:L4"/>
  </mergeCells>
  <printOptions horizontalCentered="1"/>
  <pageMargins left="0.51181102362204722" right="0.51181102362204722" top="0.39370078740157483" bottom="0.39370078740157483" header="0" footer="0.31496062992125984"/>
  <pageSetup paperSize="9"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AB37"/>
  <sheetViews>
    <sheetView showGridLines="0" zoomScale="80" zoomScaleNormal="80" workbookViewId="0">
      <selection sqref="A1:XFD1048576"/>
    </sheetView>
  </sheetViews>
  <sheetFormatPr defaultRowHeight="15" x14ac:dyDescent="0.3"/>
  <cols>
    <col min="1" max="1" width="9.33203125" style="99" customWidth="1"/>
    <col min="2" max="2" width="67.6640625" style="99" customWidth="1"/>
    <col min="3" max="3" width="2" style="99" customWidth="1"/>
    <col min="4" max="4" width="8.6640625" style="99" bestFit="1" customWidth="1"/>
    <col min="5" max="5" width="2.33203125" style="99" customWidth="1"/>
    <col min="6" max="6" width="15.83203125" style="99" customWidth="1"/>
    <col min="7" max="7" width="2.83203125" style="99" customWidth="1"/>
    <col min="8" max="8" width="15.83203125" style="99" customWidth="1"/>
    <col min="9" max="9" width="2.83203125" style="99" customWidth="1"/>
    <col min="10" max="10" width="15.83203125" style="99" customWidth="1"/>
    <col min="11" max="11" width="2.83203125" style="99" customWidth="1"/>
    <col min="12" max="12" width="15.83203125" style="99" customWidth="1"/>
    <col min="13" max="13" width="2.83203125" style="351" customWidth="1"/>
    <col min="14" max="14" width="15.83203125" style="99" customWidth="1"/>
    <col min="15" max="15" width="2.83203125" style="99" customWidth="1"/>
    <col min="16" max="16" width="15.83203125" style="99" customWidth="1"/>
    <col min="17" max="17" width="2.83203125" style="99" customWidth="1"/>
    <col min="18" max="18" width="15.83203125" style="99" customWidth="1"/>
    <col min="19" max="19" width="2.83203125" style="99" customWidth="1"/>
    <col min="20" max="20" width="15.83203125" style="99" customWidth="1"/>
    <col min="21" max="23" width="12.83203125" style="99" customWidth="1"/>
    <col min="24" max="24" width="12.5" style="99" customWidth="1"/>
    <col min="25" max="25" width="16.1640625" style="99" bestFit="1" customWidth="1"/>
    <col min="26" max="26" width="9.33203125" style="99"/>
    <col min="27" max="27" width="15.1640625" style="99" bestFit="1" customWidth="1"/>
    <col min="28" max="16384" width="9.33203125" style="99"/>
  </cols>
  <sheetData>
    <row r="1" spans="1:28" ht="16.5" customHeight="1" x14ac:dyDescent="0.3">
      <c r="A1" s="368" t="s">
        <v>130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104"/>
      <c r="V1" s="307"/>
    </row>
    <row r="2" spans="1:28" ht="32.25" customHeight="1" x14ac:dyDescent="0.3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104"/>
      <c r="V2" s="307"/>
    </row>
    <row r="3" spans="1:28" ht="9.75" customHeight="1" x14ac:dyDescent="0.3">
      <c r="A3" s="104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308"/>
      <c r="V3" s="307"/>
    </row>
    <row r="4" spans="1:28" x14ac:dyDescent="0.3">
      <c r="A4" s="309"/>
      <c r="B4" s="310"/>
      <c r="C4" s="309"/>
      <c r="D4" s="310"/>
      <c r="E4" s="309"/>
      <c r="F4" s="369" t="s">
        <v>19</v>
      </c>
      <c r="G4" s="369"/>
      <c r="H4" s="369"/>
      <c r="I4" s="311"/>
      <c r="J4" s="369" t="s">
        <v>19</v>
      </c>
      <c r="K4" s="369"/>
      <c r="L4" s="369"/>
      <c r="M4" s="311"/>
      <c r="N4" s="312" t="s">
        <v>18</v>
      </c>
      <c r="O4" s="312"/>
      <c r="P4" s="312"/>
      <c r="R4" s="312" t="s">
        <v>18</v>
      </c>
      <c r="S4" s="312"/>
      <c r="T4" s="312"/>
      <c r="V4" s="307"/>
    </row>
    <row r="5" spans="1:28" ht="15.75" customHeight="1" x14ac:dyDescent="0.3">
      <c r="A5" s="309"/>
      <c r="B5" s="355" t="s">
        <v>51</v>
      </c>
      <c r="C5" s="309"/>
      <c r="D5" s="364" t="s">
        <v>20</v>
      </c>
      <c r="E5" s="309"/>
      <c r="F5" s="366" t="s">
        <v>167</v>
      </c>
      <c r="G5" s="366"/>
      <c r="H5" s="366"/>
      <c r="I5" s="313"/>
      <c r="J5" s="366" t="s">
        <v>168</v>
      </c>
      <c r="K5" s="366"/>
      <c r="L5" s="366"/>
      <c r="M5" s="313"/>
      <c r="N5" s="366" t="s">
        <v>167</v>
      </c>
      <c r="O5" s="366"/>
      <c r="P5" s="366"/>
      <c r="R5" s="366" t="s">
        <v>168</v>
      </c>
      <c r="S5" s="366"/>
      <c r="T5" s="366"/>
      <c r="V5" s="307"/>
    </row>
    <row r="6" spans="1:28" x14ac:dyDescent="0.3">
      <c r="A6" s="309"/>
      <c r="B6" s="355"/>
      <c r="C6" s="309"/>
      <c r="D6" s="364"/>
      <c r="E6" s="309"/>
      <c r="F6" s="367"/>
      <c r="G6" s="367"/>
      <c r="H6" s="367"/>
      <c r="I6" s="314"/>
      <c r="J6" s="367"/>
      <c r="K6" s="367"/>
      <c r="L6" s="367"/>
      <c r="M6" s="313"/>
      <c r="N6" s="367"/>
      <c r="O6" s="367"/>
      <c r="P6" s="367"/>
      <c r="R6" s="367"/>
      <c r="S6" s="367"/>
      <c r="T6" s="367"/>
      <c r="V6" s="307"/>
    </row>
    <row r="7" spans="1:28" x14ac:dyDescent="0.3">
      <c r="B7" s="356"/>
      <c r="C7" s="108"/>
      <c r="D7" s="365"/>
      <c r="E7" s="233"/>
      <c r="F7" s="315">
        <v>2021</v>
      </c>
      <c r="G7" s="316"/>
      <c r="H7" s="315">
        <v>2020</v>
      </c>
      <c r="I7" s="317"/>
      <c r="J7" s="315">
        <v>2021</v>
      </c>
      <c r="K7" s="316"/>
      <c r="L7" s="315">
        <v>2020</v>
      </c>
      <c r="M7" s="317"/>
      <c r="N7" s="315">
        <v>2021</v>
      </c>
      <c r="O7" s="316"/>
      <c r="P7" s="315">
        <v>2020</v>
      </c>
      <c r="Q7" s="122"/>
      <c r="R7" s="315">
        <v>2021</v>
      </c>
      <c r="S7" s="316"/>
      <c r="T7" s="315">
        <v>2020</v>
      </c>
      <c r="V7" s="307"/>
    </row>
    <row r="8" spans="1:28" ht="30" x14ac:dyDescent="0.3">
      <c r="B8" s="318"/>
      <c r="C8" s="108"/>
      <c r="D8" s="319"/>
      <c r="E8" s="233"/>
      <c r="F8" s="320"/>
      <c r="G8" s="106"/>
      <c r="H8" s="221" t="s">
        <v>165</v>
      </c>
      <c r="I8" s="221"/>
      <c r="J8" s="320"/>
      <c r="K8" s="106"/>
      <c r="L8" s="221" t="s">
        <v>165</v>
      </c>
      <c r="M8" s="321"/>
      <c r="N8" s="322"/>
      <c r="O8" s="323"/>
      <c r="P8" s="221" t="s">
        <v>165</v>
      </c>
      <c r="Q8" s="324"/>
      <c r="R8" s="322"/>
      <c r="S8" s="323"/>
      <c r="T8" s="221" t="s">
        <v>165</v>
      </c>
      <c r="V8" s="307"/>
    </row>
    <row r="9" spans="1:28" ht="6" customHeight="1" x14ac:dyDescent="0.3">
      <c r="B9" s="232"/>
      <c r="C9" s="108"/>
      <c r="D9" s="233"/>
      <c r="E9" s="233"/>
      <c r="F9" s="325"/>
      <c r="G9" s="106"/>
      <c r="H9" s="325"/>
      <c r="I9" s="325"/>
      <c r="J9" s="325"/>
      <c r="K9" s="106"/>
      <c r="L9" s="325"/>
      <c r="M9" s="317"/>
      <c r="N9" s="325"/>
      <c r="O9" s="106"/>
      <c r="P9" s="326"/>
      <c r="R9" s="325"/>
      <c r="S9" s="106"/>
      <c r="T9" s="326"/>
      <c r="V9" s="307"/>
    </row>
    <row r="10" spans="1:28" ht="15.75" x14ac:dyDescent="0.35">
      <c r="B10" s="327" t="s">
        <v>50</v>
      </c>
      <c r="C10" s="108"/>
      <c r="D10" s="109">
        <v>20</v>
      </c>
      <c r="E10" s="109"/>
      <c r="F10" s="149">
        <v>21028251.18</v>
      </c>
      <c r="G10" s="150"/>
      <c r="H10" s="151">
        <v>22112085.799999997</v>
      </c>
      <c r="I10" s="151"/>
      <c r="J10" s="149">
        <v>9495958.9000000004</v>
      </c>
      <c r="K10" s="150"/>
      <c r="L10" s="151">
        <v>9130024.1099999994</v>
      </c>
      <c r="M10" s="195"/>
      <c r="N10" s="149">
        <v>37893317.420000002</v>
      </c>
      <c r="O10" s="150"/>
      <c r="P10" s="151">
        <v>34294685.289999999</v>
      </c>
      <c r="R10" s="149">
        <v>16252862.469999999</v>
      </c>
      <c r="S10" s="150"/>
      <c r="T10" s="151">
        <v>14734595.549999997</v>
      </c>
      <c r="V10" s="328"/>
      <c r="W10" s="246"/>
      <c r="X10" s="246"/>
      <c r="Y10" s="329"/>
      <c r="Z10" s="329"/>
      <c r="AA10" s="329"/>
      <c r="AB10" s="329"/>
    </row>
    <row r="11" spans="1:28" ht="15.75" x14ac:dyDescent="0.35">
      <c r="B11" s="327" t="s">
        <v>49</v>
      </c>
      <c r="C11" s="108"/>
      <c r="D11" s="109">
        <v>21</v>
      </c>
      <c r="E11" s="109"/>
      <c r="F11" s="149">
        <v>-18600380.440000001</v>
      </c>
      <c r="G11" s="150"/>
      <c r="H11" s="151">
        <v>-21325654.300000001</v>
      </c>
      <c r="I11" s="151"/>
      <c r="J11" s="149">
        <v>-9874549.0199999996</v>
      </c>
      <c r="K11" s="150"/>
      <c r="L11" s="151">
        <v>-10129025.710000001</v>
      </c>
      <c r="M11" s="195"/>
      <c r="N11" s="149">
        <v>-26095178.189999998</v>
      </c>
      <c r="O11" s="150"/>
      <c r="P11" s="151">
        <v>-30166375.210000001</v>
      </c>
      <c r="R11" s="149">
        <v>-13165163.679999998</v>
      </c>
      <c r="S11" s="150"/>
      <c r="T11" s="151">
        <v>-13919106.32</v>
      </c>
      <c r="W11" s="246"/>
      <c r="X11" s="246"/>
      <c r="Y11" s="329"/>
      <c r="Z11" s="329"/>
      <c r="AA11" s="329"/>
      <c r="AB11" s="329"/>
    </row>
    <row r="12" spans="1:28" ht="6" customHeight="1" x14ac:dyDescent="0.35">
      <c r="B12" s="125"/>
      <c r="C12" s="108"/>
      <c r="D12" s="330"/>
      <c r="E12" s="109"/>
      <c r="G12" s="150"/>
      <c r="H12" s="151"/>
      <c r="I12" s="151"/>
      <c r="K12" s="150"/>
      <c r="L12" s="151"/>
      <c r="M12" s="195"/>
      <c r="O12" s="150"/>
      <c r="P12" s="151"/>
      <c r="S12" s="150"/>
      <c r="T12" s="151"/>
      <c r="W12" s="246"/>
      <c r="X12" s="246"/>
      <c r="Y12" s="329"/>
      <c r="Z12" s="329"/>
      <c r="AA12" s="329"/>
      <c r="AB12" s="329"/>
    </row>
    <row r="13" spans="1:28" ht="15.75" x14ac:dyDescent="0.35">
      <c r="B13" s="331" t="s">
        <v>48</v>
      </c>
      <c r="D13" s="332"/>
      <c r="F13" s="152">
        <v>2427870.7399999984</v>
      </c>
      <c r="G13" s="153"/>
      <c r="H13" s="154">
        <v>786431.49999999627</v>
      </c>
      <c r="I13" s="196"/>
      <c r="J13" s="152">
        <v>-378590.11999999918</v>
      </c>
      <c r="K13" s="153"/>
      <c r="L13" s="154">
        <v>-999001.60000000149</v>
      </c>
      <c r="M13" s="196"/>
      <c r="N13" s="152">
        <v>11798139.230000004</v>
      </c>
      <c r="O13" s="153"/>
      <c r="P13" s="154">
        <v>4128310.0799999982</v>
      </c>
      <c r="R13" s="152">
        <v>3087698.790000001</v>
      </c>
      <c r="S13" s="153"/>
      <c r="T13" s="154">
        <v>815489.22999999672</v>
      </c>
      <c r="W13" s="246"/>
      <c r="X13" s="246"/>
      <c r="Y13" s="329"/>
      <c r="Z13" s="329"/>
      <c r="AA13" s="329"/>
      <c r="AB13" s="329"/>
    </row>
    <row r="14" spans="1:28" ht="6" customHeight="1" x14ac:dyDescent="0.35">
      <c r="D14" s="332"/>
      <c r="G14" s="153"/>
      <c r="H14" s="94"/>
      <c r="I14" s="94"/>
      <c r="K14" s="153"/>
      <c r="L14" s="94"/>
      <c r="M14" s="197"/>
      <c r="O14" s="153"/>
      <c r="P14" s="94"/>
      <c r="S14" s="153"/>
      <c r="T14" s="94"/>
      <c r="W14" s="246"/>
      <c r="X14" s="246"/>
      <c r="Y14" s="329"/>
      <c r="Z14" s="329"/>
      <c r="AA14" s="329"/>
      <c r="AB14" s="329"/>
    </row>
    <row r="15" spans="1:28" ht="15.75" x14ac:dyDescent="0.35">
      <c r="B15" s="333" t="s">
        <v>47</v>
      </c>
      <c r="D15" s="332"/>
      <c r="F15" s="155">
        <v>-11501231.819999998</v>
      </c>
      <c r="G15" s="153"/>
      <c r="H15" s="155">
        <v>-11580124.58</v>
      </c>
      <c r="I15" s="155"/>
      <c r="J15" s="155">
        <v>-4942239.76</v>
      </c>
      <c r="K15" s="153"/>
      <c r="L15" s="155">
        <v>-6437284.2499999991</v>
      </c>
      <c r="M15" s="198"/>
      <c r="N15" s="155">
        <v>-16486158.470000001</v>
      </c>
      <c r="O15" s="153"/>
      <c r="P15" s="155">
        <v>-22271324.910000004</v>
      </c>
      <c r="R15" s="155">
        <v>-6954357.5000000009</v>
      </c>
      <c r="S15" s="153"/>
      <c r="T15" s="155">
        <v>-12512511.460000001</v>
      </c>
      <c r="V15" s="307"/>
      <c r="W15" s="246"/>
      <c r="X15" s="246"/>
      <c r="Y15" s="246"/>
      <c r="Z15" s="334"/>
      <c r="AA15" s="335"/>
      <c r="AB15" s="246"/>
    </row>
    <row r="16" spans="1:28" ht="15.75" x14ac:dyDescent="0.35">
      <c r="B16" s="336" t="s">
        <v>141</v>
      </c>
      <c r="D16" s="109">
        <v>22</v>
      </c>
      <c r="E16" s="109"/>
      <c r="F16" s="94">
        <v>-10660443.199999999</v>
      </c>
      <c r="G16" s="153"/>
      <c r="H16" s="151">
        <v>-11515361.02</v>
      </c>
      <c r="I16" s="151"/>
      <c r="J16" s="94">
        <v>-4779981.4899999993</v>
      </c>
      <c r="K16" s="153"/>
      <c r="L16" s="151">
        <v>-6467257.9399999985</v>
      </c>
      <c r="M16" s="195"/>
      <c r="N16" s="94">
        <v>-16567184.060000002</v>
      </c>
      <c r="O16" s="150"/>
      <c r="P16" s="151">
        <v>-20758972.850000001</v>
      </c>
      <c r="R16" s="94">
        <v>-7532989.6699999999</v>
      </c>
      <c r="S16" s="150"/>
      <c r="T16" s="151">
        <v>-11480795.080000002</v>
      </c>
      <c r="W16" s="246"/>
      <c r="X16" s="246"/>
      <c r="Y16" s="246"/>
      <c r="Z16" s="334"/>
      <c r="AA16" s="246"/>
      <c r="AB16" s="246"/>
    </row>
    <row r="17" spans="2:28" ht="15.75" x14ac:dyDescent="0.35">
      <c r="B17" s="336" t="s">
        <v>155</v>
      </c>
      <c r="D17" s="337">
        <v>23</v>
      </c>
      <c r="F17" s="94">
        <v>-759151.27</v>
      </c>
      <c r="G17" s="153"/>
      <c r="H17" s="151">
        <v>-31925.75</v>
      </c>
      <c r="I17" s="151"/>
      <c r="J17" s="94">
        <v>-162374.65</v>
      </c>
      <c r="K17" s="153"/>
      <c r="L17" s="151">
        <v>0</v>
      </c>
      <c r="M17" s="195"/>
      <c r="N17" s="94">
        <v>-759151.27</v>
      </c>
      <c r="O17" s="150"/>
      <c r="P17" s="151">
        <v>-31925.75</v>
      </c>
      <c r="Q17" s="156"/>
      <c r="R17" s="94">
        <v>-162374.65</v>
      </c>
      <c r="S17" s="150"/>
      <c r="T17" s="151">
        <v>0</v>
      </c>
      <c r="U17" s="156"/>
      <c r="V17" s="158"/>
      <c r="W17" s="246"/>
      <c r="X17" s="246"/>
      <c r="Y17" s="246"/>
      <c r="Z17" s="334"/>
      <c r="AA17" s="246"/>
      <c r="AB17" s="246"/>
    </row>
    <row r="18" spans="2:28" ht="15.75" x14ac:dyDescent="0.35">
      <c r="B18" s="336" t="s">
        <v>45</v>
      </c>
      <c r="D18" s="337"/>
      <c r="F18" s="94">
        <v>-39289.61</v>
      </c>
      <c r="G18" s="153"/>
      <c r="H18" s="151">
        <v>-108621.40000000001</v>
      </c>
      <c r="I18" s="151"/>
      <c r="J18" s="94">
        <v>-1536.25</v>
      </c>
      <c r="K18" s="153"/>
      <c r="L18" s="151">
        <v>-60946.860000000008</v>
      </c>
      <c r="M18" s="195"/>
      <c r="N18" s="94">
        <v>-419416.07999999996</v>
      </c>
      <c r="O18" s="150"/>
      <c r="P18" s="151">
        <v>-500269.94999999995</v>
      </c>
      <c r="R18" s="94">
        <v>-190376.9</v>
      </c>
      <c r="S18" s="150"/>
      <c r="T18" s="151">
        <v>-261034.34</v>
      </c>
      <c r="Y18" s="246"/>
      <c r="Z18" s="334"/>
      <c r="AA18" s="246"/>
      <c r="AB18" s="246"/>
    </row>
    <row r="19" spans="2:28" ht="15.75" x14ac:dyDescent="0.35">
      <c r="B19" s="336" t="s">
        <v>44</v>
      </c>
      <c r="D19" s="120">
        <v>24</v>
      </c>
      <c r="E19" s="109"/>
      <c r="F19" s="94">
        <v>12529.69999999999</v>
      </c>
      <c r="G19" s="153"/>
      <c r="H19" s="151">
        <v>11591.33</v>
      </c>
      <c r="I19" s="151"/>
      <c r="J19" s="94">
        <v>12529.69999999999</v>
      </c>
      <c r="K19" s="153"/>
      <c r="L19" s="151">
        <v>8960</v>
      </c>
      <c r="M19" s="195"/>
      <c r="N19" s="94">
        <v>796971.37999999989</v>
      </c>
      <c r="O19" s="150"/>
      <c r="P19" s="151">
        <v>-850011.26</v>
      </c>
      <c r="Q19" s="157"/>
      <c r="R19" s="94">
        <v>840690.79</v>
      </c>
      <c r="S19" s="150"/>
      <c r="T19" s="151">
        <v>-852642.59</v>
      </c>
      <c r="U19" s="157"/>
      <c r="V19" s="158"/>
      <c r="W19" s="158"/>
      <c r="Y19" s="246"/>
      <c r="Z19" s="334"/>
      <c r="AA19" s="246"/>
      <c r="AB19" s="246"/>
    </row>
    <row r="20" spans="2:28" ht="15.75" x14ac:dyDescent="0.35">
      <c r="B20" s="336" t="s">
        <v>46</v>
      </c>
      <c r="D20" s="120"/>
      <c r="E20" s="109"/>
      <c r="F20" s="94">
        <v>0</v>
      </c>
      <c r="G20" s="153"/>
      <c r="H20" s="151">
        <v>0</v>
      </c>
      <c r="I20" s="151"/>
      <c r="J20" s="94">
        <v>0</v>
      </c>
      <c r="K20" s="153"/>
      <c r="L20" s="151">
        <v>0</v>
      </c>
      <c r="M20" s="195"/>
      <c r="N20" s="94">
        <v>0</v>
      </c>
      <c r="O20" s="150"/>
      <c r="P20" s="151"/>
      <c r="Q20" s="158"/>
      <c r="R20" s="94">
        <v>0</v>
      </c>
      <c r="S20" s="150"/>
      <c r="T20" s="151">
        <v>0</v>
      </c>
      <c r="U20" s="158"/>
      <c r="W20" s="246"/>
      <c r="X20" s="246"/>
      <c r="Y20" s="246"/>
      <c r="Z20" s="334"/>
      <c r="AA20" s="246"/>
      <c r="AB20" s="246"/>
    </row>
    <row r="21" spans="2:28" ht="15.75" x14ac:dyDescent="0.35">
      <c r="B21" s="336" t="s">
        <v>43</v>
      </c>
      <c r="D21" s="337">
        <v>25</v>
      </c>
      <c r="F21" s="94">
        <v>-54877.440000000002</v>
      </c>
      <c r="G21" s="153"/>
      <c r="H21" s="151">
        <v>64192.259999999987</v>
      </c>
      <c r="I21" s="151"/>
      <c r="J21" s="94">
        <v>-10877.070000000007</v>
      </c>
      <c r="K21" s="153"/>
      <c r="L21" s="151">
        <v>81960.549999999988</v>
      </c>
      <c r="M21" s="195"/>
      <c r="N21" s="94">
        <v>462621.56</v>
      </c>
      <c r="O21" s="150"/>
      <c r="P21" s="151">
        <v>-130145.09999999996</v>
      </c>
      <c r="R21" s="94">
        <v>90692.93</v>
      </c>
      <c r="S21" s="150"/>
      <c r="T21" s="151">
        <v>81960.55</v>
      </c>
      <c r="W21" s="246"/>
      <c r="X21" s="246"/>
      <c r="Y21" s="246"/>
      <c r="Z21" s="334"/>
      <c r="AA21" s="246"/>
      <c r="AB21" s="246"/>
    </row>
    <row r="22" spans="2:28" ht="6" customHeight="1" x14ac:dyDescent="0.35">
      <c r="D22" s="332"/>
      <c r="F22" s="149"/>
      <c r="G22" s="153"/>
      <c r="H22" s="94"/>
      <c r="I22" s="94"/>
      <c r="J22" s="149"/>
      <c r="K22" s="153"/>
      <c r="L22" s="94"/>
      <c r="M22" s="197"/>
      <c r="N22" s="149"/>
      <c r="O22" s="153"/>
      <c r="P22" s="94"/>
      <c r="R22" s="149"/>
      <c r="S22" s="153"/>
      <c r="T22" s="94"/>
      <c r="W22" s="246"/>
      <c r="X22" s="246"/>
      <c r="Y22" s="338"/>
      <c r="Z22" s="329"/>
      <c r="AA22" s="329"/>
      <c r="AB22" s="329"/>
    </row>
    <row r="23" spans="2:28" ht="15.75" x14ac:dyDescent="0.35">
      <c r="B23" s="339" t="s">
        <v>42</v>
      </c>
      <c r="D23" s="332"/>
      <c r="F23" s="152">
        <v>-9073361.0800000001</v>
      </c>
      <c r="G23" s="153"/>
      <c r="H23" s="154">
        <v>-10793693.080000004</v>
      </c>
      <c r="I23" s="196"/>
      <c r="J23" s="152">
        <v>-5320829.879999999</v>
      </c>
      <c r="K23" s="153"/>
      <c r="L23" s="154">
        <v>-7436285.8500000006</v>
      </c>
      <c r="M23" s="196"/>
      <c r="N23" s="152">
        <v>-4688019.2399999965</v>
      </c>
      <c r="O23" s="153"/>
      <c r="P23" s="154">
        <v>-18143014.830000006</v>
      </c>
      <c r="R23" s="152">
        <v>-3866658.71</v>
      </c>
      <c r="S23" s="153"/>
      <c r="T23" s="154">
        <v>-11697022.230000004</v>
      </c>
      <c r="V23" s="158"/>
      <c r="W23" s="246"/>
      <c r="X23" s="246"/>
      <c r="Y23" s="329"/>
      <c r="Z23" s="329"/>
      <c r="AA23" s="329"/>
      <c r="AB23" s="329"/>
    </row>
    <row r="24" spans="2:28" ht="6" customHeight="1" x14ac:dyDescent="0.35">
      <c r="D24" s="332"/>
      <c r="F24" s="149"/>
      <c r="G24" s="153"/>
      <c r="H24" s="94"/>
      <c r="I24" s="94"/>
      <c r="J24" s="149"/>
      <c r="K24" s="153"/>
      <c r="L24" s="94"/>
      <c r="M24" s="197"/>
      <c r="N24" s="149"/>
      <c r="O24" s="153"/>
      <c r="P24" s="94"/>
      <c r="R24" s="149"/>
      <c r="S24" s="153"/>
      <c r="T24" s="94"/>
      <c r="W24" s="246"/>
      <c r="X24" s="246"/>
      <c r="Y24" s="329"/>
      <c r="Z24" s="329"/>
      <c r="AA24" s="329"/>
      <c r="AB24" s="329"/>
    </row>
    <row r="25" spans="2:28" ht="15.75" x14ac:dyDescent="0.35">
      <c r="B25" s="99" t="s">
        <v>41</v>
      </c>
      <c r="D25" s="120">
        <v>26</v>
      </c>
      <c r="E25" s="109"/>
      <c r="F25" s="149">
        <v>830856.08</v>
      </c>
      <c r="G25" s="153"/>
      <c r="H25" s="151">
        <v>1518336.3</v>
      </c>
      <c r="I25" s="151"/>
      <c r="J25" s="149">
        <v>352023.1</v>
      </c>
      <c r="K25" s="153"/>
      <c r="L25" s="151">
        <v>951018.78</v>
      </c>
      <c r="M25" s="195"/>
      <c r="N25" s="149">
        <v>847043.10999999987</v>
      </c>
      <c r="O25" s="150"/>
      <c r="P25" s="151">
        <v>1521940.63</v>
      </c>
      <c r="R25" s="149">
        <v>365488.93999999994</v>
      </c>
      <c r="S25" s="150"/>
      <c r="T25" s="151">
        <v>953315.86</v>
      </c>
      <c r="U25" s="246"/>
      <c r="W25" s="246"/>
      <c r="X25" s="246"/>
      <c r="Y25" s="329"/>
      <c r="Z25" s="329"/>
      <c r="AA25" s="329"/>
      <c r="AB25" s="329"/>
    </row>
    <row r="26" spans="2:28" ht="15.75" x14ac:dyDescent="0.35">
      <c r="B26" s="99" t="s">
        <v>40</v>
      </c>
      <c r="D26" s="120">
        <v>26</v>
      </c>
      <c r="E26" s="109"/>
      <c r="F26" s="149">
        <v>-6613825.2599999998</v>
      </c>
      <c r="G26" s="153"/>
      <c r="H26" s="151">
        <v>-3346484.09</v>
      </c>
      <c r="I26" s="151"/>
      <c r="J26" s="149">
        <v>-3657382.12</v>
      </c>
      <c r="K26" s="153"/>
      <c r="L26" s="151">
        <v>-1181790.3900000001</v>
      </c>
      <c r="M26" s="195"/>
      <c r="N26" s="149">
        <v>-14161788.530000001</v>
      </c>
      <c r="O26" s="150"/>
      <c r="P26" s="151">
        <v>-7264859.9499999993</v>
      </c>
      <c r="R26" s="149">
        <v>-7863493.4500000002</v>
      </c>
      <c r="S26" s="150"/>
      <c r="T26" s="151">
        <v>-2865612.6799999997</v>
      </c>
      <c r="U26" s="246"/>
      <c r="W26" s="246"/>
      <c r="X26" s="246"/>
      <c r="Y26" s="329"/>
      <c r="Z26" s="329"/>
      <c r="AA26" s="329"/>
      <c r="AB26" s="329"/>
    </row>
    <row r="27" spans="2:28" ht="6" customHeight="1" x14ac:dyDescent="0.35">
      <c r="D27" s="332"/>
      <c r="F27" s="149"/>
      <c r="G27" s="153"/>
      <c r="H27" s="94"/>
      <c r="I27" s="94"/>
      <c r="J27" s="149"/>
      <c r="K27" s="153"/>
      <c r="L27" s="94"/>
      <c r="M27" s="197"/>
      <c r="N27" s="149"/>
      <c r="O27" s="153"/>
      <c r="P27" s="94"/>
      <c r="R27" s="149"/>
      <c r="S27" s="153"/>
      <c r="T27" s="94"/>
      <c r="W27" s="246"/>
      <c r="X27" s="246"/>
      <c r="Y27" s="329"/>
      <c r="Z27" s="329"/>
      <c r="AA27" s="329"/>
      <c r="AB27" s="329"/>
    </row>
    <row r="28" spans="2:28" ht="15.75" x14ac:dyDescent="0.35">
      <c r="B28" s="340" t="s">
        <v>39</v>
      </c>
      <c r="D28" s="332"/>
      <c r="F28" s="341">
        <v>-14856330.26</v>
      </c>
      <c r="G28" s="153"/>
      <c r="H28" s="342">
        <v>-12621840.870000003</v>
      </c>
      <c r="I28" s="196"/>
      <c r="J28" s="341">
        <v>-8626188.8999999985</v>
      </c>
      <c r="K28" s="153"/>
      <c r="L28" s="342">
        <v>-7667057.4600000009</v>
      </c>
      <c r="M28" s="196"/>
      <c r="N28" s="341">
        <v>-18002764.659999996</v>
      </c>
      <c r="O28" s="153"/>
      <c r="P28" s="342">
        <v>-23885934.150000006</v>
      </c>
      <c r="R28" s="341">
        <v>-11364663.220000001</v>
      </c>
      <c r="S28" s="153"/>
      <c r="T28" s="342">
        <v>-13609319.050000004</v>
      </c>
      <c r="V28" s="343"/>
      <c r="W28" s="246"/>
      <c r="X28" s="246"/>
      <c r="Y28" s="329"/>
      <c r="Z28" s="329"/>
      <c r="AA28" s="329"/>
      <c r="AB28" s="329"/>
    </row>
    <row r="29" spans="2:28" ht="6" customHeight="1" x14ac:dyDescent="0.35">
      <c r="F29" s="149"/>
      <c r="G29" s="153"/>
      <c r="H29" s="94"/>
      <c r="I29" s="94"/>
      <c r="J29" s="149"/>
      <c r="K29" s="153"/>
      <c r="L29" s="94"/>
      <c r="M29" s="197"/>
      <c r="N29" s="149"/>
      <c r="O29" s="153"/>
      <c r="P29" s="94"/>
      <c r="R29" s="149"/>
      <c r="S29" s="153"/>
      <c r="T29" s="94"/>
      <c r="W29" s="246"/>
      <c r="X29" s="246"/>
      <c r="Y29" s="329"/>
      <c r="Z29" s="329"/>
      <c r="AA29" s="329"/>
      <c r="AB29" s="329"/>
    </row>
    <row r="30" spans="2:28" ht="15.75" x14ac:dyDescent="0.35">
      <c r="B30" s="99" t="s">
        <v>38</v>
      </c>
      <c r="F30" s="149">
        <v>0</v>
      </c>
      <c r="G30" s="344"/>
      <c r="H30" s="151">
        <v>0</v>
      </c>
      <c r="I30" s="151"/>
      <c r="J30" s="149">
        <v>0</v>
      </c>
      <c r="K30" s="153"/>
      <c r="L30" s="151">
        <v>0</v>
      </c>
      <c r="M30" s="195"/>
      <c r="N30" s="149">
        <v>0</v>
      </c>
      <c r="O30" s="150"/>
      <c r="P30" s="151">
        <v>0</v>
      </c>
      <c r="R30" s="149">
        <v>0</v>
      </c>
      <c r="S30" s="150"/>
      <c r="T30" s="151">
        <v>0</v>
      </c>
      <c r="W30" s="246"/>
      <c r="X30" s="246"/>
      <c r="Y30" s="329"/>
      <c r="Z30" s="329"/>
      <c r="AA30" s="329"/>
      <c r="AB30" s="329"/>
    </row>
    <row r="31" spans="2:28" ht="6" customHeight="1" x14ac:dyDescent="0.35">
      <c r="F31" s="149"/>
      <c r="G31" s="344"/>
      <c r="H31" s="94"/>
      <c r="I31" s="94"/>
      <c r="J31" s="149"/>
      <c r="K31" s="344"/>
      <c r="L31" s="94"/>
      <c r="M31" s="197"/>
      <c r="N31" s="149"/>
      <c r="O31" s="153"/>
      <c r="P31" s="94"/>
      <c r="R31" s="149"/>
      <c r="S31" s="153"/>
      <c r="T31" s="94"/>
      <c r="W31" s="246"/>
      <c r="X31" s="246"/>
      <c r="Y31" s="329"/>
      <c r="Z31" s="329"/>
      <c r="AA31" s="329"/>
      <c r="AB31" s="329"/>
    </row>
    <row r="32" spans="2:28" ht="15.75" x14ac:dyDescent="0.35">
      <c r="B32" s="340" t="s">
        <v>37</v>
      </c>
      <c r="F32" s="341">
        <v>-14856330.26</v>
      </c>
      <c r="G32" s="344"/>
      <c r="H32" s="342">
        <v>-12621840.870000003</v>
      </c>
      <c r="I32" s="196"/>
      <c r="J32" s="341">
        <v>-8626188.8999999985</v>
      </c>
      <c r="K32" s="344"/>
      <c r="L32" s="342">
        <v>-7667057.4600000009</v>
      </c>
      <c r="M32" s="196"/>
      <c r="N32" s="341">
        <v>-18002764.659999996</v>
      </c>
      <c r="O32" s="344"/>
      <c r="P32" s="342">
        <v>-23885934.150000006</v>
      </c>
      <c r="R32" s="341">
        <v>-11364663.220000001</v>
      </c>
      <c r="S32" s="344"/>
      <c r="T32" s="342">
        <v>-13609319.050000004</v>
      </c>
      <c r="W32" s="246"/>
      <c r="X32" s="246"/>
      <c r="Y32" s="329"/>
      <c r="Z32" s="329"/>
      <c r="AA32" s="329"/>
      <c r="AB32" s="329"/>
    </row>
    <row r="33" spans="2:28" ht="15.75" x14ac:dyDescent="0.35">
      <c r="B33" s="340" t="s">
        <v>36</v>
      </c>
      <c r="F33" s="345">
        <f>F32/181197364435</f>
        <v>-8.1989770140002976E-5</v>
      </c>
      <c r="G33" s="346"/>
      <c r="H33" s="345">
        <f>H32/181197364435</f>
        <v>-6.965797162313457E-5</v>
      </c>
      <c r="I33" s="347"/>
      <c r="J33" s="345">
        <f>J32/181197364435</f>
        <v>-4.7606591447385138E-5</v>
      </c>
      <c r="K33" s="346"/>
      <c r="L33" s="345">
        <f>L32/181197364435</f>
        <v>-4.2313294588511333E-5</v>
      </c>
      <c r="M33" s="348"/>
      <c r="N33" s="345">
        <f>N32/181197364435</f>
        <v>-9.9354450966410358E-5</v>
      </c>
      <c r="O33" s="346"/>
      <c r="P33" s="345">
        <f>P32/181197364435</f>
        <v>-1.3182274601222736E-4</v>
      </c>
      <c r="Q33" s="349"/>
      <c r="R33" s="345">
        <f>R32/181197364435</f>
        <v>-6.2719804205964524E-5</v>
      </c>
      <c r="S33" s="346"/>
      <c r="T33" s="345">
        <f>T32/181197364435</f>
        <v>-7.5107709719928102E-5</v>
      </c>
      <c r="U33" s="307"/>
      <c r="V33" s="350"/>
      <c r="W33" s="246"/>
      <c r="X33" s="246"/>
      <c r="Y33" s="329"/>
      <c r="Z33" s="329"/>
      <c r="AA33" s="329"/>
      <c r="AB33" s="329"/>
    </row>
    <row r="34" spans="2:28" x14ac:dyDescent="0.3">
      <c r="B34" s="135" t="s">
        <v>0</v>
      </c>
      <c r="G34" s="351"/>
      <c r="K34" s="351"/>
      <c r="N34" s="352"/>
      <c r="O34" s="352"/>
      <c r="P34" s="352"/>
      <c r="Q34" s="307"/>
      <c r="R34" s="307"/>
      <c r="S34" s="353"/>
      <c r="T34" s="307"/>
      <c r="U34" s="307"/>
      <c r="V34" s="350"/>
    </row>
    <row r="35" spans="2:28" x14ac:dyDescent="0.3">
      <c r="F35" s="246"/>
      <c r="K35" s="351"/>
      <c r="O35" s="307"/>
      <c r="P35" s="307"/>
      <c r="Q35" s="307"/>
      <c r="R35" s="307"/>
      <c r="S35" s="353"/>
      <c r="T35" s="307"/>
      <c r="U35" s="307"/>
      <c r="V35" s="350"/>
    </row>
    <row r="36" spans="2:28" x14ac:dyDescent="0.3">
      <c r="B36" s="108"/>
      <c r="H36" s="246"/>
      <c r="I36" s="246"/>
      <c r="J36" s="246"/>
      <c r="K36" s="246"/>
      <c r="L36" s="246"/>
      <c r="N36" s="307"/>
      <c r="O36" s="307"/>
      <c r="P36" s="246"/>
      <c r="Q36" s="307"/>
      <c r="R36" s="307"/>
      <c r="S36" s="307"/>
      <c r="T36" s="307"/>
      <c r="U36" s="307"/>
      <c r="V36" s="350"/>
    </row>
    <row r="37" spans="2:28" x14ac:dyDescent="0.3">
      <c r="B37" s="108"/>
      <c r="H37" s="246"/>
      <c r="I37" s="246"/>
      <c r="J37" s="246"/>
      <c r="K37" s="246"/>
      <c r="L37" s="246"/>
      <c r="N37" s="307"/>
      <c r="O37" s="307"/>
      <c r="P37" s="246"/>
      <c r="Q37" s="307"/>
      <c r="R37" s="307"/>
      <c r="S37" s="307"/>
      <c r="T37" s="307"/>
      <c r="U37" s="307"/>
      <c r="V37" s="350"/>
    </row>
  </sheetData>
  <mergeCells count="9">
    <mergeCell ref="R5:T6"/>
    <mergeCell ref="A1:T2"/>
    <mergeCell ref="D5:D7"/>
    <mergeCell ref="B5:B7"/>
    <mergeCell ref="N5:P6"/>
    <mergeCell ref="F5:H6"/>
    <mergeCell ref="J5:L6"/>
    <mergeCell ref="F4:H4"/>
    <mergeCell ref="J4:L4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V134"/>
  <sheetViews>
    <sheetView showGridLines="0" zoomScale="90" zoomScaleNormal="90" workbookViewId="0">
      <selection activeCell="B19" sqref="B19"/>
    </sheetView>
  </sheetViews>
  <sheetFormatPr defaultRowHeight="15" x14ac:dyDescent="0.3"/>
  <cols>
    <col min="1" max="1" width="4.5" style="5" customWidth="1"/>
    <col min="2" max="2" width="49.6640625" style="5" bestFit="1" customWidth="1"/>
    <col min="3" max="3" width="2" style="5" customWidth="1"/>
    <col min="4" max="4" width="5.1640625" style="5" customWidth="1"/>
    <col min="5" max="5" width="14.83203125" style="5" customWidth="1"/>
    <col min="6" max="6" width="2.83203125" style="5" customWidth="1"/>
    <col min="7" max="7" width="14.83203125" style="5" customWidth="1"/>
    <col min="8" max="8" width="2.83203125" style="5" customWidth="1"/>
    <col min="9" max="9" width="14.83203125" style="5" customWidth="1"/>
    <col min="10" max="10" width="2.83203125" style="5" customWidth="1"/>
    <col min="11" max="11" width="14.83203125" style="5" customWidth="1"/>
    <col min="12" max="12" width="2.83203125" style="5" customWidth="1"/>
    <col min="13" max="13" width="14.83203125" style="5" customWidth="1"/>
    <col min="14" max="14" width="2.83203125" style="5" customWidth="1"/>
    <col min="15" max="15" width="14.83203125" style="5" customWidth="1"/>
    <col min="16" max="16" width="2.83203125" style="5" customWidth="1"/>
    <col min="17" max="17" width="14.83203125" style="5" customWidth="1"/>
    <col min="18" max="18" width="2.83203125" style="5" customWidth="1"/>
    <col min="19" max="19" width="14.83203125" style="5" customWidth="1"/>
    <col min="20" max="20" width="2.83203125" style="178" customWidth="1"/>
    <col min="21" max="21" width="42.33203125" style="5" customWidth="1"/>
    <col min="22" max="22" width="17.1640625" style="5" bestFit="1" customWidth="1"/>
    <col min="23" max="23" width="18.6640625" style="5" customWidth="1"/>
    <col min="24" max="24" width="19" style="5" customWidth="1"/>
    <col min="25" max="25" width="9.33203125" style="5"/>
    <col min="26" max="26" width="16.1640625" style="5" bestFit="1" customWidth="1"/>
    <col min="27" max="16384" width="9.33203125" style="5"/>
  </cols>
  <sheetData>
    <row r="1" spans="1:22" ht="15" customHeight="1" x14ac:dyDescent="0.3">
      <c r="A1" s="379" t="s">
        <v>129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</row>
    <row r="2" spans="1:22" ht="15" customHeight="1" x14ac:dyDescent="0.3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24"/>
      <c r="V2" s="24"/>
    </row>
    <row r="3" spans="1:22" x14ac:dyDescent="0.3">
      <c r="A3" s="35"/>
      <c r="B3" s="36"/>
      <c r="C3" s="35"/>
      <c r="D3" s="36"/>
      <c r="E3" s="377" t="s">
        <v>19</v>
      </c>
      <c r="F3" s="377"/>
      <c r="G3" s="377"/>
      <c r="H3" s="169"/>
      <c r="I3" s="377" t="s">
        <v>19</v>
      </c>
      <c r="J3" s="377"/>
      <c r="K3" s="377"/>
      <c r="L3" s="169"/>
      <c r="M3" s="378" t="s">
        <v>18</v>
      </c>
      <c r="N3" s="378"/>
      <c r="O3" s="378"/>
      <c r="P3" s="35"/>
      <c r="Q3" s="378" t="s">
        <v>18</v>
      </c>
      <c r="R3" s="378"/>
      <c r="S3" s="378"/>
      <c r="T3" s="169"/>
      <c r="U3" s="24"/>
      <c r="V3" s="24"/>
    </row>
    <row r="4" spans="1:22" ht="15.75" customHeight="1" x14ac:dyDescent="0.3">
      <c r="A4" s="35"/>
      <c r="B4" s="380" t="s">
        <v>51</v>
      </c>
      <c r="C4" s="35"/>
      <c r="D4" s="373" t="s">
        <v>20</v>
      </c>
      <c r="E4" s="375" t="s">
        <v>167</v>
      </c>
      <c r="F4" s="375"/>
      <c r="G4" s="375"/>
      <c r="H4" s="170"/>
      <c r="I4" s="375" t="s">
        <v>168</v>
      </c>
      <c r="J4" s="375"/>
      <c r="K4" s="375"/>
      <c r="L4" s="170"/>
      <c r="M4" s="375" t="s">
        <v>167</v>
      </c>
      <c r="N4" s="375"/>
      <c r="O4" s="375"/>
      <c r="P4" s="35"/>
      <c r="Q4" s="375" t="s">
        <v>168</v>
      </c>
      <c r="R4" s="375"/>
      <c r="S4" s="375"/>
      <c r="T4" s="170"/>
      <c r="U4" s="24"/>
      <c r="V4" s="24"/>
    </row>
    <row r="5" spans="1:22" ht="15" customHeight="1" x14ac:dyDescent="0.3">
      <c r="A5" s="35"/>
      <c r="B5" s="380"/>
      <c r="C5" s="35"/>
      <c r="D5" s="373"/>
      <c r="E5" s="376"/>
      <c r="F5" s="376"/>
      <c r="G5" s="376"/>
      <c r="H5" s="222"/>
      <c r="I5" s="376"/>
      <c r="J5" s="376"/>
      <c r="K5" s="376"/>
      <c r="L5" s="222"/>
      <c r="M5" s="376"/>
      <c r="N5" s="376"/>
      <c r="O5" s="376"/>
      <c r="P5" s="35"/>
      <c r="Q5" s="376"/>
      <c r="R5" s="376"/>
      <c r="S5" s="376"/>
      <c r="T5" s="170"/>
      <c r="U5" s="24"/>
      <c r="V5" s="24"/>
    </row>
    <row r="6" spans="1:22" x14ac:dyDescent="0.3">
      <c r="B6" s="381"/>
      <c r="C6" s="25"/>
      <c r="D6" s="374"/>
      <c r="E6" s="4">
        <v>2021</v>
      </c>
      <c r="F6" s="2"/>
      <c r="G6" s="4">
        <v>2020</v>
      </c>
      <c r="H6" s="194"/>
      <c r="I6" s="4">
        <v>2021</v>
      </c>
      <c r="J6" s="2"/>
      <c r="K6" s="4">
        <v>2020</v>
      </c>
      <c r="L6" s="194"/>
      <c r="M6" s="4">
        <v>2021</v>
      </c>
      <c r="N6" s="2"/>
      <c r="O6" s="4">
        <v>2020</v>
      </c>
      <c r="P6" s="26"/>
      <c r="Q6" s="4">
        <v>2021</v>
      </c>
      <c r="R6" s="2"/>
      <c r="S6" s="4">
        <v>2020</v>
      </c>
      <c r="T6" s="171"/>
      <c r="U6" s="24"/>
    </row>
    <row r="7" spans="1:22" x14ac:dyDescent="0.3">
      <c r="B7" s="28"/>
      <c r="C7" s="25"/>
      <c r="D7" s="27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172"/>
      <c r="U7" s="24"/>
    </row>
    <row r="8" spans="1:22" x14ac:dyDescent="0.3">
      <c r="B8" s="28" t="s">
        <v>124</v>
      </c>
      <c r="C8" s="25"/>
      <c r="D8" s="27"/>
      <c r="E8" s="31">
        <f>DRE!F32</f>
        <v>-14856330.26</v>
      </c>
      <c r="F8" s="31"/>
      <c r="G8" s="31">
        <f>DRE!H32</f>
        <v>-12621840.870000003</v>
      </c>
      <c r="H8" s="31"/>
      <c r="I8" s="31">
        <f>DRE!J32</f>
        <v>-8626188.8999999985</v>
      </c>
      <c r="J8" s="31"/>
      <c r="K8" s="31">
        <f>DRE!L32</f>
        <v>-7667057.4600000009</v>
      </c>
      <c r="L8" s="31"/>
      <c r="M8" s="31">
        <f>DRE!N32</f>
        <v>-18002764.659999996</v>
      </c>
      <c r="N8" s="31"/>
      <c r="O8" s="31">
        <f>DRE!P32</f>
        <v>-23885934.150000006</v>
      </c>
      <c r="P8" s="31"/>
      <c r="Q8" s="31">
        <f>DRE!R32</f>
        <v>-11364663.220000001</v>
      </c>
      <c r="R8" s="31"/>
      <c r="S8" s="31">
        <f>DRE!T32</f>
        <v>-13609319.050000004</v>
      </c>
      <c r="T8" s="173"/>
      <c r="U8" s="24"/>
    </row>
    <row r="9" spans="1:22" x14ac:dyDescent="0.3">
      <c r="B9" s="25" t="s">
        <v>54</v>
      </c>
      <c r="C9" s="25"/>
      <c r="D9" s="204"/>
      <c r="E9" s="206">
        <v>0</v>
      </c>
      <c r="F9" s="206"/>
      <c r="G9" s="206">
        <v>0</v>
      </c>
      <c r="H9" s="206"/>
      <c r="I9" s="206">
        <v>0</v>
      </c>
      <c r="J9" s="206"/>
      <c r="K9" s="206">
        <v>0</v>
      </c>
      <c r="L9" s="206"/>
      <c r="M9" s="207"/>
      <c r="N9" s="207"/>
      <c r="O9" s="207"/>
      <c r="P9" s="206"/>
      <c r="Q9" s="207"/>
      <c r="R9" s="207"/>
      <c r="S9" s="207"/>
      <c r="T9" s="173"/>
      <c r="U9" s="24"/>
    </row>
    <row r="10" spans="1:22" x14ac:dyDescent="0.3">
      <c r="B10" s="25" t="s">
        <v>142</v>
      </c>
      <c r="C10" s="25"/>
      <c r="D10" s="109">
        <v>19</v>
      </c>
      <c r="E10" s="212">
        <f>DMPL!J9</f>
        <v>2438482</v>
      </c>
      <c r="F10" s="206"/>
      <c r="G10" s="223">
        <f>DMPL!J16</f>
        <v>3341651</v>
      </c>
      <c r="H10" s="206"/>
      <c r="I10" s="212">
        <v>900433</v>
      </c>
      <c r="J10" s="206"/>
      <c r="K10" s="223">
        <v>3341651</v>
      </c>
      <c r="L10" s="206"/>
      <c r="M10" s="216">
        <f>DMPL!J24</f>
        <v>5514490</v>
      </c>
      <c r="N10" s="207"/>
      <c r="O10" s="223">
        <f>DMPL!J31</f>
        <v>7817816</v>
      </c>
      <c r="P10" s="206"/>
      <c r="Q10" s="216">
        <v>964416</v>
      </c>
      <c r="R10" s="207"/>
      <c r="S10" s="223">
        <v>7817816</v>
      </c>
      <c r="T10" s="173"/>
      <c r="U10" s="24"/>
    </row>
    <row r="11" spans="1:22" x14ac:dyDescent="0.3">
      <c r="B11" s="33"/>
      <c r="C11" s="25"/>
      <c r="D11" s="27"/>
      <c r="E11" s="34"/>
      <c r="F11" s="29"/>
      <c r="G11" s="34"/>
      <c r="H11" s="174"/>
      <c r="I11" s="34"/>
      <c r="J11" s="29"/>
      <c r="K11" s="34"/>
      <c r="L11" s="174"/>
      <c r="M11" s="34"/>
      <c r="N11" s="29"/>
      <c r="O11" s="34"/>
      <c r="P11" s="174"/>
      <c r="Q11" s="34"/>
      <c r="R11" s="29"/>
      <c r="S11" s="34"/>
      <c r="T11" s="174"/>
      <c r="U11" s="24"/>
    </row>
    <row r="12" spans="1:22" x14ac:dyDescent="0.3">
      <c r="B12" s="33" t="s">
        <v>53</v>
      </c>
      <c r="C12" s="25"/>
      <c r="D12" s="27"/>
      <c r="E12" s="32">
        <f>E8+E9+E10</f>
        <v>-12417848.26</v>
      </c>
      <c r="F12" s="173"/>
      <c r="G12" s="32">
        <f>G8+G9+G10</f>
        <v>-9280189.8700000029</v>
      </c>
      <c r="H12" s="173"/>
      <c r="I12" s="32">
        <f>I8+I9+I10</f>
        <v>-7725755.8999999985</v>
      </c>
      <c r="J12" s="173"/>
      <c r="K12" s="32">
        <f>K8+K9+K10</f>
        <v>-4325406.4600000009</v>
      </c>
      <c r="L12" s="173"/>
      <c r="M12" s="32">
        <f>M8+M9+M10</f>
        <v>-12488274.659999996</v>
      </c>
      <c r="N12" s="173"/>
      <c r="O12" s="32">
        <f>O8+O9+O10</f>
        <v>-16068118.150000006</v>
      </c>
      <c r="P12" s="173"/>
      <c r="Q12" s="32">
        <f>Q8+Q9+Q10</f>
        <v>-10400247.220000001</v>
      </c>
      <c r="R12" s="173"/>
      <c r="S12" s="32">
        <f>S8+S9+S10</f>
        <v>-5791503.0500000045</v>
      </c>
      <c r="T12" s="173"/>
      <c r="U12" s="24"/>
    </row>
    <row r="13" spans="1:22" x14ac:dyDescent="0.3">
      <c r="B13" s="30"/>
      <c r="C13" s="25"/>
      <c r="D13" s="27"/>
      <c r="E13" s="29"/>
      <c r="F13" s="174"/>
      <c r="G13" s="29"/>
      <c r="H13" s="29"/>
      <c r="I13" s="29"/>
      <c r="J13" s="29"/>
      <c r="K13" s="29"/>
      <c r="L13" s="29"/>
      <c r="M13" s="29"/>
      <c r="N13" s="29"/>
      <c r="O13" s="29"/>
      <c r="P13" s="174"/>
      <c r="Q13" s="29"/>
      <c r="R13" s="29"/>
      <c r="S13" s="29"/>
      <c r="T13" s="174"/>
      <c r="U13" s="24"/>
    </row>
    <row r="14" spans="1:22" x14ac:dyDescent="0.3">
      <c r="B14" s="30"/>
      <c r="C14" s="25"/>
      <c r="D14" s="27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74"/>
      <c r="U14" s="24"/>
    </row>
    <row r="15" spans="1:22" x14ac:dyDescent="0.3">
      <c r="B15" s="199"/>
      <c r="C15" s="25"/>
      <c r="D15" s="27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174"/>
      <c r="U15" s="24"/>
    </row>
    <row r="16" spans="1:22" x14ac:dyDescent="0.3">
      <c r="B16" s="28"/>
      <c r="C16" s="25"/>
      <c r="D16" s="27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174"/>
      <c r="U16" s="24"/>
    </row>
    <row r="17" spans="1:22" x14ac:dyDescent="0.3">
      <c r="B17" s="224"/>
      <c r="C17" s="25"/>
      <c r="D17" s="27"/>
      <c r="E17" s="2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172"/>
      <c r="U17" s="24"/>
    </row>
    <row r="18" spans="1:22" x14ac:dyDescent="0.3">
      <c r="B18" s="224"/>
      <c r="E18" s="227"/>
      <c r="Q18" s="6"/>
      <c r="R18" s="6"/>
      <c r="S18" s="6"/>
      <c r="T18" s="175"/>
      <c r="U18" s="23"/>
    </row>
    <row r="19" spans="1:22" x14ac:dyDescent="0.3">
      <c r="B19" s="224"/>
      <c r="E19" s="227"/>
      <c r="Q19" s="6"/>
      <c r="R19" s="6"/>
      <c r="S19" s="6"/>
      <c r="T19" s="175"/>
      <c r="U19" s="23"/>
    </row>
    <row r="20" spans="1:22" x14ac:dyDescent="0.3">
      <c r="B20" s="225"/>
      <c r="E20" s="227"/>
      <c r="Q20" s="6"/>
      <c r="R20" s="6"/>
      <c r="S20" s="6"/>
      <c r="T20" s="175"/>
      <c r="V20" s="22"/>
    </row>
    <row r="21" spans="1:22" x14ac:dyDescent="0.3">
      <c r="B21" s="225"/>
      <c r="Q21" s="6"/>
      <c r="R21" s="6"/>
      <c r="S21" s="6"/>
      <c r="T21" s="175"/>
      <c r="U21" s="23"/>
      <c r="V21" s="22"/>
    </row>
    <row r="22" spans="1:22" x14ac:dyDescent="0.3">
      <c r="A22" s="74"/>
      <c r="B22" s="225"/>
      <c r="Q22" s="6"/>
      <c r="R22" s="6"/>
      <c r="S22" s="6"/>
      <c r="T22" s="175"/>
      <c r="U22" s="23"/>
      <c r="V22" s="22"/>
    </row>
    <row r="23" spans="1:22" x14ac:dyDescent="0.3">
      <c r="B23" s="229"/>
      <c r="C23" s="3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168"/>
      <c r="R23" s="168"/>
      <c r="S23" s="168"/>
      <c r="T23" s="176"/>
      <c r="U23" s="23"/>
      <c r="V23" s="22"/>
    </row>
    <row r="24" spans="1:22" x14ac:dyDescent="0.3">
      <c r="B24" s="229"/>
      <c r="C24" s="3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168"/>
      <c r="R24" s="168"/>
      <c r="S24" s="168"/>
      <c r="T24" s="176"/>
      <c r="U24" s="23"/>
    </row>
    <row r="25" spans="1:22" x14ac:dyDescent="0.3">
      <c r="B25" s="229"/>
      <c r="C25" s="3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168"/>
      <c r="R25" s="168"/>
      <c r="S25" s="168"/>
      <c r="T25" s="176"/>
      <c r="U25" s="22"/>
      <c r="V25" s="22"/>
    </row>
    <row r="26" spans="1:22" x14ac:dyDescent="0.3">
      <c r="A26" s="18"/>
      <c r="B26" s="21"/>
      <c r="C26" s="2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68"/>
      <c r="R26" s="168"/>
      <c r="S26" s="168"/>
      <c r="T26" s="176"/>
    </row>
    <row r="27" spans="1:22" x14ac:dyDescent="0.3">
      <c r="A27" s="18"/>
      <c r="B27" s="19"/>
      <c r="C27" s="1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77"/>
    </row>
    <row r="28" spans="1:22" x14ac:dyDescent="0.3">
      <c r="A28" s="18"/>
      <c r="B28" s="1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77"/>
    </row>
    <row r="29" spans="1:22" x14ac:dyDescent="0.3">
      <c r="A29" s="371"/>
      <c r="B29" s="371"/>
      <c r="C29" s="1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77"/>
    </row>
    <row r="30" spans="1:22" x14ac:dyDescent="0.3">
      <c r="A30" s="371"/>
      <c r="B30" s="371"/>
      <c r="C30" s="17"/>
      <c r="D30" s="1" t="s">
        <v>52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77"/>
    </row>
    <row r="31" spans="1:22" x14ac:dyDescent="0.3">
      <c r="A31" s="371"/>
      <c r="B31" s="37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77"/>
    </row>
    <row r="32" spans="1:22" x14ac:dyDescent="0.3">
      <c r="A32" s="1"/>
      <c r="B32" s="1"/>
      <c r="C32" s="1"/>
      <c r="D32" s="1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"/>
      <c r="R32" s="1"/>
      <c r="S32" s="1"/>
      <c r="T32" s="177"/>
    </row>
    <row r="33" spans="1:20" x14ac:dyDescent="0.3">
      <c r="A33" s="1"/>
      <c r="B33" s="1"/>
      <c r="C33" s="1"/>
      <c r="D33" s="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"/>
      <c r="R33" s="1"/>
      <c r="S33" s="1"/>
      <c r="T33" s="177"/>
    </row>
    <row r="34" spans="1:20" x14ac:dyDescent="0.3">
      <c r="A34" s="1"/>
      <c r="B34" s="1"/>
      <c r="C34" s="1"/>
      <c r="D34" s="1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"/>
      <c r="R34" s="1"/>
      <c r="S34" s="1"/>
      <c r="T34" s="177"/>
    </row>
    <row r="35" spans="1:20" x14ac:dyDescent="0.3">
      <c r="A35" s="1"/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1"/>
      <c r="R35" s="1"/>
      <c r="S35" s="1"/>
      <c r="T35" s="177"/>
    </row>
    <row r="36" spans="1:20" x14ac:dyDescent="0.3">
      <c r="A36" s="1"/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1"/>
      <c r="R36" s="1"/>
      <c r="S36" s="1"/>
      <c r="T36" s="177"/>
    </row>
    <row r="37" spans="1:20" x14ac:dyDescent="0.3">
      <c r="A37" s="1"/>
      <c r="B37" s="372"/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1"/>
      <c r="R37" s="1"/>
      <c r="S37" s="1"/>
      <c r="T37" s="177"/>
    </row>
    <row r="38" spans="1:20" x14ac:dyDescent="0.3"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20" x14ac:dyDescent="0.3"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20" x14ac:dyDescent="0.3">
      <c r="B40" s="6"/>
      <c r="C40" s="1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20" x14ac:dyDescent="0.3">
      <c r="B41" s="6"/>
      <c r="C41" s="1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20" x14ac:dyDescent="0.3">
      <c r="B42" s="6"/>
      <c r="C42" s="1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20" x14ac:dyDescent="0.3">
      <c r="B43" s="15"/>
      <c r="C43" s="15"/>
      <c r="D43" s="6"/>
    </row>
    <row r="44" spans="1:20" x14ac:dyDescent="0.3">
      <c r="B44" s="15"/>
      <c r="C44" s="15"/>
      <c r="D44" s="6"/>
    </row>
    <row r="45" spans="1:20" x14ac:dyDescent="0.3">
      <c r="B45" s="14"/>
      <c r="C45" s="13"/>
      <c r="D45" s="1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1"/>
      <c r="R45" s="11"/>
      <c r="S45" s="11"/>
      <c r="T45" s="179"/>
    </row>
    <row r="46" spans="1:20" x14ac:dyDescent="0.3">
      <c r="B46" s="14"/>
      <c r="C46" s="13"/>
      <c r="D46" s="12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1"/>
      <c r="R46" s="11"/>
      <c r="S46" s="11"/>
      <c r="T46" s="179"/>
    </row>
    <row r="47" spans="1:20" x14ac:dyDescent="0.3">
      <c r="B47" s="14"/>
      <c r="C47" s="13"/>
      <c r="D47" s="12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1"/>
      <c r="R47" s="11"/>
      <c r="S47" s="11"/>
      <c r="T47" s="179"/>
    </row>
    <row r="48" spans="1:20" x14ac:dyDescent="0.3">
      <c r="B48" s="9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9"/>
      <c r="R48" s="9"/>
      <c r="S48" s="9"/>
      <c r="T48" s="180"/>
    </row>
    <row r="49" spans="2:20" x14ac:dyDescent="0.3">
      <c r="B49" s="10"/>
      <c r="C49" s="10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0"/>
      <c r="R49" s="10"/>
      <c r="S49" s="10"/>
      <c r="T49" s="181"/>
    </row>
    <row r="50" spans="2:20" x14ac:dyDescent="0.3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370"/>
      <c r="R50" s="370"/>
      <c r="S50" s="370"/>
      <c r="T50" s="370"/>
    </row>
    <row r="51" spans="2:20" x14ac:dyDescent="0.3"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370"/>
      <c r="R51" s="370"/>
      <c r="S51" s="370"/>
      <c r="T51" s="370"/>
    </row>
    <row r="52" spans="2:20" x14ac:dyDescent="0.3"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370"/>
      <c r="R52" s="370"/>
      <c r="S52" s="370"/>
      <c r="T52" s="370"/>
    </row>
    <row r="53" spans="2:20" x14ac:dyDescent="0.3">
      <c r="B53" s="8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82"/>
    </row>
    <row r="54" spans="2:20" x14ac:dyDescent="0.3">
      <c r="C54" s="7"/>
      <c r="Q54" s="6"/>
      <c r="R54" s="6"/>
      <c r="S54" s="6"/>
      <c r="T54" s="175"/>
    </row>
    <row r="55" spans="2:20" x14ac:dyDescent="0.3">
      <c r="C55" s="7"/>
      <c r="Q55" s="6"/>
      <c r="R55" s="6"/>
      <c r="S55" s="6"/>
      <c r="T55" s="175"/>
    </row>
    <row r="56" spans="2:20" x14ac:dyDescent="0.3">
      <c r="C56" s="7"/>
      <c r="Q56" s="6"/>
      <c r="R56" s="6"/>
      <c r="S56" s="6"/>
      <c r="T56" s="175"/>
    </row>
    <row r="57" spans="2:20" x14ac:dyDescent="0.3">
      <c r="Q57" s="6"/>
      <c r="R57" s="6"/>
      <c r="S57" s="6"/>
      <c r="T57" s="175"/>
    </row>
    <row r="58" spans="2:20" x14ac:dyDescent="0.3">
      <c r="Q58" s="6"/>
      <c r="R58" s="6"/>
      <c r="S58" s="6"/>
      <c r="T58" s="175"/>
    </row>
    <row r="59" spans="2:20" x14ac:dyDescent="0.3">
      <c r="Q59" s="6"/>
      <c r="R59" s="6"/>
      <c r="S59" s="6"/>
      <c r="T59" s="175"/>
    </row>
    <row r="60" spans="2:20" x14ac:dyDescent="0.3">
      <c r="Q60" s="6"/>
      <c r="R60" s="6"/>
      <c r="S60" s="6"/>
      <c r="T60" s="175"/>
    </row>
    <row r="61" spans="2:20" x14ac:dyDescent="0.3">
      <c r="Q61" s="6"/>
      <c r="R61" s="6"/>
      <c r="S61" s="6"/>
      <c r="T61" s="175"/>
    </row>
    <row r="62" spans="2:20" x14ac:dyDescent="0.3">
      <c r="Q62" s="6"/>
      <c r="R62" s="6"/>
      <c r="S62" s="6"/>
      <c r="T62" s="175"/>
    </row>
    <row r="63" spans="2:20" x14ac:dyDescent="0.3">
      <c r="Q63" s="6"/>
      <c r="R63" s="6"/>
      <c r="S63" s="6"/>
      <c r="T63" s="175"/>
    </row>
    <row r="64" spans="2:20" x14ac:dyDescent="0.3">
      <c r="Q64" s="6"/>
      <c r="R64" s="6"/>
      <c r="S64" s="6"/>
      <c r="T64" s="175"/>
    </row>
    <row r="65" spans="17:20" x14ac:dyDescent="0.3">
      <c r="Q65" s="6"/>
      <c r="R65" s="6"/>
      <c r="S65" s="6"/>
      <c r="T65" s="175"/>
    </row>
    <row r="66" spans="17:20" x14ac:dyDescent="0.3">
      <c r="Q66" s="6"/>
      <c r="R66" s="6"/>
      <c r="S66" s="6"/>
      <c r="T66" s="175"/>
    </row>
    <row r="67" spans="17:20" x14ac:dyDescent="0.3">
      <c r="Q67" s="6"/>
      <c r="R67" s="6"/>
      <c r="S67" s="6"/>
      <c r="T67" s="175"/>
    </row>
    <row r="68" spans="17:20" x14ac:dyDescent="0.3">
      <c r="Q68" s="6"/>
      <c r="R68" s="6"/>
      <c r="S68" s="6"/>
      <c r="T68" s="175"/>
    </row>
    <row r="69" spans="17:20" x14ac:dyDescent="0.3">
      <c r="Q69" s="6"/>
      <c r="R69" s="6"/>
      <c r="S69" s="6"/>
      <c r="T69" s="175"/>
    </row>
    <row r="70" spans="17:20" x14ac:dyDescent="0.3">
      <c r="Q70" s="6"/>
      <c r="R70" s="6"/>
      <c r="S70" s="6"/>
      <c r="T70" s="175"/>
    </row>
    <row r="71" spans="17:20" x14ac:dyDescent="0.3">
      <c r="Q71" s="6"/>
      <c r="R71" s="6"/>
      <c r="S71" s="6"/>
      <c r="T71" s="175"/>
    </row>
    <row r="72" spans="17:20" x14ac:dyDescent="0.3">
      <c r="Q72" s="6"/>
      <c r="R72" s="6"/>
      <c r="S72" s="6"/>
      <c r="T72" s="175"/>
    </row>
    <row r="73" spans="17:20" x14ac:dyDescent="0.3">
      <c r="Q73" s="6"/>
      <c r="R73" s="6"/>
      <c r="S73" s="6"/>
      <c r="T73" s="175"/>
    </row>
    <row r="74" spans="17:20" x14ac:dyDescent="0.3">
      <c r="Q74" s="6"/>
      <c r="R74" s="6"/>
      <c r="S74" s="6"/>
      <c r="T74" s="175"/>
    </row>
    <row r="75" spans="17:20" x14ac:dyDescent="0.3">
      <c r="Q75" s="6"/>
      <c r="R75" s="6"/>
      <c r="S75" s="6"/>
      <c r="T75" s="175"/>
    </row>
    <row r="76" spans="17:20" x14ac:dyDescent="0.3">
      <c r="Q76" s="6"/>
      <c r="R76" s="6"/>
      <c r="S76" s="6"/>
      <c r="T76" s="175"/>
    </row>
    <row r="77" spans="17:20" x14ac:dyDescent="0.3">
      <c r="Q77" s="6"/>
      <c r="R77" s="6"/>
      <c r="S77" s="6"/>
      <c r="T77" s="175"/>
    </row>
    <row r="78" spans="17:20" x14ac:dyDescent="0.3">
      <c r="Q78" s="6"/>
      <c r="R78" s="6"/>
      <c r="S78" s="6"/>
      <c r="T78" s="175"/>
    </row>
    <row r="79" spans="17:20" x14ac:dyDescent="0.3">
      <c r="Q79" s="6"/>
      <c r="R79" s="6"/>
      <c r="S79" s="6"/>
      <c r="T79" s="175"/>
    </row>
    <row r="80" spans="17:20" x14ac:dyDescent="0.3">
      <c r="Q80" s="6"/>
      <c r="R80" s="6"/>
      <c r="S80" s="6"/>
      <c r="T80" s="175"/>
    </row>
    <row r="81" spans="17:20" x14ac:dyDescent="0.3">
      <c r="Q81" s="6"/>
      <c r="R81" s="6"/>
      <c r="S81" s="6"/>
      <c r="T81" s="175"/>
    </row>
    <row r="82" spans="17:20" x14ac:dyDescent="0.3">
      <c r="Q82" s="6"/>
      <c r="R82" s="6"/>
      <c r="S82" s="6"/>
      <c r="T82" s="175"/>
    </row>
    <row r="83" spans="17:20" x14ac:dyDescent="0.3">
      <c r="Q83" s="6"/>
      <c r="R83" s="6"/>
      <c r="S83" s="6"/>
      <c r="T83" s="175"/>
    </row>
    <row r="84" spans="17:20" x14ac:dyDescent="0.3">
      <c r="Q84" s="6"/>
      <c r="R84" s="6"/>
      <c r="S84" s="6"/>
      <c r="T84" s="175"/>
    </row>
    <row r="85" spans="17:20" x14ac:dyDescent="0.3">
      <c r="Q85" s="6"/>
      <c r="R85" s="6"/>
      <c r="S85" s="6"/>
      <c r="T85" s="175"/>
    </row>
    <row r="86" spans="17:20" x14ac:dyDescent="0.3">
      <c r="Q86" s="6"/>
      <c r="R86" s="6"/>
      <c r="S86" s="6"/>
      <c r="T86" s="175"/>
    </row>
    <row r="87" spans="17:20" x14ac:dyDescent="0.3">
      <c r="Q87" s="6"/>
      <c r="R87" s="6"/>
      <c r="S87" s="6"/>
      <c r="T87" s="175"/>
    </row>
    <row r="88" spans="17:20" x14ac:dyDescent="0.3">
      <c r="Q88" s="6"/>
      <c r="R88" s="6"/>
      <c r="S88" s="6"/>
      <c r="T88" s="175"/>
    </row>
    <row r="89" spans="17:20" x14ac:dyDescent="0.3">
      <c r="Q89" s="6"/>
      <c r="R89" s="6"/>
      <c r="S89" s="6"/>
      <c r="T89" s="175"/>
    </row>
    <row r="90" spans="17:20" x14ac:dyDescent="0.3">
      <c r="Q90" s="6"/>
      <c r="R90" s="6"/>
      <c r="S90" s="6"/>
      <c r="T90" s="175"/>
    </row>
    <row r="91" spans="17:20" x14ac:dyDescent="0.3">
      <c r="Q91" s="6"/>
      <c r="R91" s="6"/>
      <c r="S91" s="6"/>
      <c r="T91" s="175"/>
    </row>
    <row r="92" spans="17:20" x14ac:dyDescent="0.3">
      <c r="Q92" s="6"/>
      <c r="R92" s="6"/>
      <c r="S92" s="6"/>
      <c r="T92" s="175"/>
    </row>
    <row r="93" spans="17:20" x14ac:dyDescent="0.3">
      <c r="Q93" s="6"/>
      <c r="R93" s="6"/>
      <c r="S93" s="6"/>
      <c r="T93" s="175"/>
    </row>
    <row r="94" spans="17:20" x14ac:dyDescent="0.3">
      <c r="Q94" s="6"/>
      <c r="R94" s="6"/>
      <c r="S94" s="6"/>
      <c r="T94" s="175"/>
    </row>
    <row r="95" spans="17:20" x14ac:dyDescent="0.3">
      <c r="Q95" s="6"/>
      <c r="R95" s="6"/>
      <c r="S95" s="6"/>
      <c r="T95" s="175"/>
    </row>
    <row r="96" spans="17:20" x14ac:dyDescent="0.3">
      <c r="Q96" s="6"/>
      <c r="R96" s="6"/>
      <c r="S96" s="6"/>
      <c r="T96" s="175"/>
    </row>
    <row r="97" spans="17:20" x14ac:dyDescent="0.3">
      <c r="Q97" s="6"/>
      <c r="R97" s="6"/>
      <c r="S97" s="6"/>
      <c r="T97" s="175"/>
    </row>
    <row r="98" spans="17:20" x14ac:dyDescent="0.3">
      <c r="Q98" s="6"/>
      <c r="R98" s="6"/>
      <c r="S98" s="6"/>
      <c r="T98" s="175"/>
    </row>
    <row r="99" spans="17:20" x14ac:dyDescent="0.3">
      <c r="Q99" s="6"/>
      <c r="R99" s="6"/>
      <c r="S99" s="6"/>
      <c r="T99" s="175"/>
    </row>
    <row r="100" spans="17:20" x14ac:dyDescent="0.3">
      <c r="Q100" s="6"/>
      <c r="R100" s="6"/>
      <c r="S100" s="6"/>
      <c r="T100" s="175"/>
    </row>
    <row r="101" spans="17:20" x14ac:dyDescent="0.3">
      <c r="Q101" s="6"/>
      <c r="R101" s="6"/>
      <c r="S101" s="6"/>
      <c r="T101" s="175"/>
    </row>
    <row r="102" spans="17:20" x14ac:dyDescent="0.3">
      <c r="Q102" s="6"/>
      <c r="R102" s="6"/>
      <c r="S102" s="6"/>
      <c r="T102" s="175"/>
    </row>
    <row r="103" spans="17:20" x14ac:dyDescent="0.3">
      <c r="Q103" s="6"/>
      <c r="R103" s="6"/>
      <c r="S103" s="6"/>
      <c r="T103" s="175"/>
    </row>
    <row r="104" spans="17:20" x14ac:dyDescent="0.3">
      <c r="Q104" s="6"/>
      <c r="R104" s="6"/>
      <c r="S104" s="6"/>
      <c r="T104" s="175"/>
    </row>
    <row r="105" spans="17:20" x14ac:dyDescent="0.3">
      <c r="Q105" s="6"/>
      <c r="R105" s="6"/>
      <c r="S105" s="6"/>
      <c r="T105" s="175"/>
    </row>
    <row r="106" spans="17:20" x14ac:dyDescent="0.3">
      <c r="Q106" s="6"/>
      <c r="R106" s="6"/>
      <c r="S106" s="6"/>
      <c r="T106" s="175"/>
    </row>
    <row r="107" spans="17:20" x14ac:dyDescent="0.3">
      <c r="Q107" s="6"/>
      <c r="R107" s="6"/>
      <c r="S107" s="6"/>
      <c r="T107" s="175"/>
    </row>
    <row r="108" spans="17:20" x14ac:dyDescent="0.3">
      <c r="Q108" s="6"/>
      <c r="R108" s="6"/>
      <c r="S108" s="6"/>
      <c r="T108" s="175"/>
    </row>
    <row r="109" spans="17:20" x14ac:dyDescent="0.3">
      <c r="Q109" s="6"/>
      <c r="R109" s="6"/>
      <c r="S109" s="6"/>
      <c r="T109" s="175"/>
    </row>
    <row r="110" spans="17:20" x14ac:dyDescent="0.3">
      <c r="Q110" s="6"/>
      <c r="R110" s="6"/>
      <c r="S110" s="6"/>
      <c r="T110" s="175"/>
    </row>
    <row r="111" spans="17:20" x14ac:dyDescent="0.3">
      <c r="Q111" s="6"/>
      <c r="R111" s="6"/>
      <c r="S111" s="6"/>
      <c r="T111" s="175"/>
    </row>
    <row r="112" spans="17:20" x14ac:dyDescent="0.3">
      <c r="Q112" s="6"/>
      <c r="R112" s="6"/>
      <c r="S112" s="6"/>
      <c r="T112" s="175"/>
    </row>
    <row r="113" spans="17:20" x14ac:dyDescent="0.3">
      <c r="Q113" s="6"/>
      <c r="R113" s="6"/>
      <c r="S113" s="6"/>
      <c r="T113" s="175"/>
    </row>
    <row r="114" spans="17:20" x14ac:dyDescent="0.3">
      <c r="Q114" s="6"/>
      <c r="R114" s="6"/>
      <c r="S114" s="6"/>
      <c r="T114" s="175"/>
    </row>
    <row r="115" spans="17:20" x14ac:dyDescent="0.3">
      <c r="Q115" s="6"/>
      <c r="R115" s="6"/>
      <c r="S115" s="6"/>
      <c r="T115" s="175"/>
    </row>
    <row r="116" spans="17:20" x14ac:dyDescent="0.3">
      <c r="Q116" s="6"/>
      <c r="R116" s="6"/>
      <c r="S116" s="6"/>
      <c r="T116" s="175"/>
    </row>
    <row r="117" spans="17:20" x14ac:dyDescent="0.3">
      <c r="Q117" s="6"/>
      <c r="R117" s="6"/>
      <c r="S117" s="6"/>
      <c r="T117" s="175"/>
    </row>
    <row r="118" spans="17:20" x14ac:dyDescent="0.3">
      <c r="Q118" s="6"/>
      <c r="R118" s="6"/>
      <c r="S118" s="6"/>
      <c r="T118" s="175"/>
    </row>
    <row r="119" spans="17:20" x14ac:dyDescent="0.3">
      <c r="Q119" s="6"/>
      <c r="R119" s="6"/>
      <c r="S119" s="6"/>
      <c r="T119" s="175"/>
    </row>
    <row r="120" spans="17:20" x14ac:dyDescent="0.3">
      <c r="Q120" s="6"/>
      <c r="R120" s="6"/>
      <c r="S120" s="6"/>
      <c r="T120" s="175"/>
    </row>
    <row r="121" spans="17:20" x14ac:dyDescent="0.3">
      <c r="Q121" s="6"/>
      <c r="R121" s="6"/>
      <c r="S121" s="6"/>
      <c r="T121" s="175"/>
    </row>
    <row r="122" spans="17:20" x14ac:dyDescent="0.3">
      <c r="Q122" s="6"/>
      <c r="R122" s="6"/>
      <c r="S122" s="6"/>
      <c r="T122" s="175"/>
    </row>
    <row r="123" spans="17:20" x14ac:dyDescent="0.3">
      <c r="Q123" s="6"/>
      <c r="R123" s="6"/>
      <c r="S123" s="6"/>
      <c r="T123" s="175"/>
    </row>
    <row r="124" spans="17:20" x14ac:dyDescent="0.3">
      <c r="Q124" s="6"/>
      <c r="R124" s="6"/>
      <c r="S124" s="6"/>
      <c r="T124" s="175"/>
    </row>
    <row r="125" spans="17:20" x14ac:dyDescent="0.3">
      <c r="Q125" s="6"/>
      <c r="R125" s="6"/>
      <c r="S125" s="6"/>
      <c r="T125" s="175"/>
    </row>
    <row r="126" spans="17:20" x14ac:dyDescent="0.3">
      <c r="Q126" s="6"/>
      <c r="R126" s="6"/>
      <c r="S126" s="6"/>
      <c r="T126" s="175"/>
    </row>
    <row r="127" spans="17:20" x14ac:dyDescent="0.3">
      <c r="Q127" s="6"/>
      <c r="R127" s="6"/>
      <c r="S127" s="6"/>
      <c r="T127" s="175"/>
    </row>
    <row r="128" spans="17:20" x14ac:dyDescent="0.3">
      <c r="Q128" s="6"/>
      <c r="R128" s="6"/>
      <c r="S128" s="6"/>
      <c r="T128" s="175"/>
    </row>
    <row r="129" spans="17:20" x14ac:dyDescent="0.3">
      <c r="Q129" s="6"/>
      <c r="R129" s="6"/>
      <c r="S129" s="6"/>
      <c r="T129" s="175"/>
    </row>
    <row r="130" spans="17:20" x14ac:dyDescent="0.3">
      <c r="Q130" s="6"/>
      <c r="R130" s="6"/>
      <c r="S130" s="6"/>
      <c r="T130" s="175"/>
    </row>
    <row r="131" spans="17:20" x14ac:dyDescent="0.3">
      <c r="Q131" s="6"/>
      <c r="R131" s="6"/>
      <c r="S131" s="6"/>
      <c r="T131" s="175"/>
    </row>
    <row r="132" spans="17:20" x14ac:dyDescent="0.3">
      <c r="Q132" s="6"/>
      <c r="R132" s="6"/>
      <c r="S132" s="6"/>
      <c r="T132" s="175"/>
    </row>
    <row r="133" spans="17:20" x14ac:dyDescent="0.3">
      <c r="Q133" s="6"/>
      <c r="R133" s="6"/>
      <c r="S133" s="6"/>
      <c r="T133" s="175"/>
    </row>
    <row r="134" spans="17:20" x14ac:dyDescent="0.3">
      <c r="Q134" s="6"/>
      <c r="R134" s="6"/>
      <c r="S134" s="6"/>
      <c r="T134" s="175"/>
    </row>
  </sheetData>
  <mergeCells count="20">
    <mergeCell ref="I3:K3"/>
    <mergeCell ref="I4:K5"/>
    <mergeCell ref="M3:O3"/>
    <mergeCell ref="M4:O5"/>
    <mergeCell ref="A1:T2"/>
    <mergeCell ref="E3:G3"/>
    <mergeCell ref="Q3:S3"/>
    <mergeCell ref="Q4:S5"/>
    <mergeCell ref="B4:B6"/>
    <mergeCell ref="A29:B29"/>
    <mergeCell ref="A30:B30"/>
    <mergeCell ref="D4:D6"/>
    <mergeCell ref="E4:G5"/>
    <mergeCell ref="Q50:T50"/>
    <mergeCell ref="Q51:T51"/>
    <mergeCell ref="Q52:T52"/>
    <mergeCell ref="A31:B31"/>
    <mergeCell ref="B35:P35"/>
    <mergeCell ref="B36:P36"/>
    <mergeCell ref="B37:P37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AB37"/>
  <sheetViews>
    <sheetView showGridLines="0" zoomScale="90" zoomScaleNormal="90" workbookViewId="0">
      <selection activeCell="A13" sqref="A1:XFD1048576"/>
    </sheetView>
  </sheetViews>
  <sheetFormatPr defaultColWidth="10.33203125" defaultRowHeight="15.75" x14ac:dyDescent="0.35"/>
  <cols>
    <col min="1" max="1" width="2.1640625" style="99" customWidth="1"/>
    <col min="2" max="2" width="66.83203125" style="139" bestFit="1" customWidth="1"/>
    <col min="3" max="3" width="2" style="99" customWidth="1"/>
    <col min="4" max="4" width="7.83203125" style="99" customWidth="1"/>
    <col min="5" max="5" width="2" style="99" customWidth="1"/>
    <col min="6" max="6" width="15.33203125" style="99" customWidth="1"/>
    <col min="7" max="7" width="1.5" style="99" customWidth="1"/>
    <col min="8" max="8" width="17.1640625" style="99" hidden="1" customWidth="1"/>
    <col min="9" max="9" width="1" style="99" customWidth="1"/>
    <col min="10" max="10" width="16.83203125" style="99" customWidth="1"/>
    <col min="11" max="11" width="2" style="99" customWidth="1"/>
    <col min="12" max="12" width="16.83203125" style="99" customWidth="1"/>
    <col min="13" max="13" width="2" style="99" customWidth="1"/>
    <col min="14" max="14" width="17.6640625" style="99" bestFit="1" customWidth="1"/>
    <col min="15" max="15" width="2" style="99" customWidth="1"/>
    <col min="16" max="16" width="18.1640625" style="99" customWidth="1"/>
    <col min="17" max="17" width="17" style="99" bestFit="1" customWidth="1"/>
    <col min="18" max="18" width="20.5" style="99" bestFit="1" customWidth="1"/>
    <col min="19" max="19" width="18.5" style="99" customWidth="1"/>
    <col min="20" max="20" width="21.33203125" style="99" customWidth="1"/>
    <col min="21" max="21" width="18.33203125" style="99" bestFit="1" customWidth="1"/>
    <col min="22" max="22" width="10.33203125" style="99"/>
    <col min="23" max="23" width="18.33203125" style="99" bestFit="1" customWidth="1"/>
    <col min="24" max="24" width="10.33203125" style="99"/>
    <col min="25" max="25" width="18.33203125" style="99" bestFit="1" customWidth="1"/>
    <col min="26" max="26" width="16" style="99" bestFit="1" customWidth="1"/>
    <col min="27" max="27" width="10.6640625" style="99" bestFit="1" customWidth="1"/>
    <col min="28" max="28" width="16" style="99" bestFit="1" customWidth="1"/>
    <col min="29" max="16384" width="10.33203125" style="99"/>
  </cols>
  <sheetData>
    <row r="1" spans="1:28" ht="16.5" customHeight="1" x14ac:dyDescent="0.3">
      <c r="A1" s="382" t="s">
        <v>132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</row>
    <row r="2" spans="1:28" ht="15" x14ac:dyDescent="0.3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</row>
    <row r="3" spans="1:28" ht="15" x14ac:dyDescent="0.3">
      <c r="A3" s="234"/>
      <c r="B3" s="141"/>
      <c r="C3" s="234"/>
      <c r="D3" s="234"/>
      <c r="E3" s="234"/>
      <c r="F3" s="235"/>
      <c r="G3" s="235"/>
      <c r="H3" s="235"/>
      <c r="I3" s="235"/>
      <c r="J3" s="235"/>
      <c r="K3" s="235"/>
      <c r="L3" s="235"/>
      <c r="M3" s="235"/>
      <c r="N3" s="236"/>
      <c r="O3" s="234"/>
    </row>
    <row r="4" spans="1:28" ht="60" x14ac:dyDescent="0.3">
      <c r="B4" s="237" t="s">
        <v>51</v>
      </c>
      <c r="C4" s="238"/>
      <c r="D4" s="237" t="s">
        <v>20</v>
      </c>
      <c r="E4" s="238"/>
      <c r="F4" s="237" t="s">
        <v>164</v>
      </c>
      <c r="G4" s="239"/>
      <c r="H4" s="237" t="s">
        <v>138</v>
      </c>
      <c r="I4" s="239"/>
      <c r="J4" s="237" t="s">
        <v>144</v>
      </c>
      <c r="K4" s="239"/>
      <c r="L4" s="237" t="s">
        <v>136</v>
      </c>
      <c r="M4" s="239"/>
      <c r="N4" s="237" t="s">
        <v>58</v>
      </c>
      <c r="P4" s="240"/>
      <c r="R4" s="240"/>
    </row>
    <row r="5" spans="1:28" ht="6" customHeight="1" x14ac:dyDescent="0.3">
      <c r="B5" s="241"/>
      <c r="C5" s="241"/>
      <c r="D5" s="241"/>
      <c r="E5" s="241"/>
      <c r="F5" s="242"/>
      <c r="G5" s="241"/>
      <c r="H5" s="242"/>
      <c r="I5" s="241"/>
      <c r="J5" s="241"/>
      <c r="K5" s="241"/>
      <c r="L5" s="242"/>
      <c r="M5" s="241"/>
      <c r="N5" s="242"/>
    </row>
    <row r="6" spans="1:28" ht="16.5" thickBot="1" x14ac:dyDescent="0.4">
      <c r="C6" s="139"/>
      <c r="D6" s="139"/>
      <c r="E6" s="139"/>
      <c r="F6" s="139"/>
      <c r="G6" s="139"/>
      <c r="H6" s="139"/>
      <c r="I6" s="139"/>
      <c r="J6" s="243"/>
      <c r="K6" s="139"/>
      <c r="L6" s="244"/>
      <c r="M6" s="139"/>
      <c r="N6" s="245" t="s">
        <v>19</v>
      </c>
      <c r="P6" s="246"/>
      <c r="R6" s="240"/>
    </row>
    <row r="7" spans="1:28" ht="15" x14ac:dyDescent="0.3">
      <c r="B7" s="183" t="s">
        <v>156</v>
      </c>
      <c r="C7" s="241"/>
      <c r="D7" s="247"/>
      <c r="E7" s="241"/>
      <c r="F7" s="248">
        <v>432842995.31999999</v>
      </c>
      <c r="G7" s="249">
        <v>0</v>
      </c>
      <c r="H7" s="248">
        <v>0</v>
      </c>
      <c r="I7" s="250"/>
      <c r="J7" s="251">
        <v>2266650</v>
      </c>
      <c r="K7" s="249"/>
      <c r="L7" s="251">
        <v>-434064601.00999999</v>
      </c>
      <c r="M7" s="249"/>
      <c r="N7" s="251">
        <v>1045044.3100000024</v>
      </c>
      <c r="P7" s="246"/>
    </row>
    <row r="8" spans="1:28" ht="15" customHeight="1" x14ac:dyDescent="0.3">
      <c r="B8" s="205" t="s">
        <v>57</v>
      </c>
      <c r="C8" s="241"/>
      <c r="D8" s="205">
        <v>18</v>
      </c>
      <c r="E8" s="241"/>
      <c r="F8" s="252"/>
      <c r="G8" s="253"/>
      <c r="H8" s="252"/>
      <c r="I8" s="254"/>
      <c r="J8" s="254"/>
      <c r="K8" s="253"/>
      <c r="L8" s="254">
        <v>-14856330.259999998</v>
      </c>
      <c r="M8" s="253"/>
      <c r="N8" s="254">
        <f>SUM(F8:L8)</f>
        <v>-14856330.259999998</v>
      </c>
      <c r="P8" s="240"/>
      <c r="R8" s="126"/>
      <c r="T8" s="255"/>
    </row>
    <row r="9" spans="1:28" ht="15" customHeight="1" x14ac:dyDescent="0.3">
      <c r="B9" s="256" t="s">
        <v>143</v>
      </c>
      <c r="C9" s="241"/>
      <c r="D9" s="205">
        <v>19</v>
      </c>
      <c r="E9" s="241"/>
      <c r="F9" s="252"/>
      <c r="G9" s="253"/>
      <c r="H9" s="252"/>
      <c r="I9" s="254"/>
      <c r="J9" s="254">
        <v>2438482</v>
      </c>
      <c r="K9" s="253"/>
      <c r="L9" s="254"/>
      <c r="M9" s="253"/>
      <c r="N9" s="254">
        <f t="shared" ref="N9:N10" si="0">SUM(F9:L9)</f>
        <v>2438482</v>
      </c>
      <c r="P9" s="240"/>
      <c r="R9" s="126"/>
      <c r="T9" s="255"/>
    </row>
    <row r="10" spans="1:28" ht="15" customHeight="1" x14ac:dyDescent="0.35">
      <c r="B10" s="257" t="s">
        <v>56</v>
      </c>
      <c r="C10" s="241"/>
      <c r="D10" s="257">
        <v>18</v>
      </c>
      <c r="E10" s="241"/>
      <c r="F10" s="252"/>
      <c r="G10" s="253"/>
      <c r="H10" s="254"/>
      <c r="I10" s="254"/>
      <c r="J10" s="258"/>
      <c r="K10" s="253"/>
      <c r="L10" s="217">
        <v>-7096192.0500000045</v>
      </c>
      <c r="M10" s="253"/>
      <c r="N10" s="254">
        <f t="shared" si="0"/>
        <v>-7096192.0500000045</v>
      </c>
      <c r="P10" s="240"/>
      <c r="Q10" s="240"/>
      <c r="R10" s="259"/>
      <c r="T10" s="126"/>
      <c r="Y10" s="260"/>
      <c r="Z10" s="260"/>
      <c r="AA10" s="240"/>
      <c r="AB10" s="240"/>
    </row>
    <row r="11" spans="1:28" ht="15" x14ac:dyDescent="0.3">
      <c r="B11" s="183" t="s">
        <v>169</v>
      </c>
      <c r="C11" s="241"/>
      <c r="D11" s="261"/>
      <c r="E11" s="241"/>
      <c r="F11" s="262">
        <f>SUM(F7:F10)</f>
        <v>432842995.31999999</v>
      </c>
      <c r="G11" s="249"/>
      <c r="H11" s="262">
        <f>SUM(H7:H10)</f>
        <v>0</v>
      </c>
      <c r="I11" s="250"/>
      <c r="J11" s="262">
        <f>SUM(J7:J10)</f>
        <v>4705132</v>
      </c>
      <c r="K11" s="249"/>
      <c r="L11" s="262">
        <f>SUM(L7:L10)</f>
        <v>-456017123.31999999</v>
      </c>
      <c r="M11" s="253"/>
      <c r="N11" s="262">
        <f>SUM(N7:N10)</f>
        <v>-18468996</v>
      </c>
      <c r="P11" s="246"/>
      <c r="Q11" s="209"/>
      <c r="R11" s="126"/>
      <c r="T11" s="263"/>
    </row>
    <row r="12" spans="1:28" ht="15" x14ac:dyDescent="0.3">
      <c r="B12" s="264" t="s">
        <v>123</v>
      </c>
      <c r="C12" s="265"/>
      <c r="D12" s="264"/>
      <c r="E12" s="265"/>
      <c r="F12" s="266">
        <f>F11-F7</f>
        <v>0</v>
      </c>
      <c r="G12" s="267"/>
      <c r="H12" s="266">
        <f>H11-H7</f>
        <v>0</v>
      </c>
      <c r="I12" s="267"/>
      <c r="J12" s="266">
        <f>J11-J7</f>
        <v>2438482</v>
      </c>
      <c r="K12" s="267"/>
      <c r="L12" s="266">
        <f>L11-L7</f>
        <v>-21952522.310000002</v>
      </c>
      <c r="M12" s="267"/>
      <c r="N12" s="266">
        <f>N11-N7</f>
        <v>-19514040.310000002</v>
      </c>
      <c r="Q12" s="126"/>
      <c r="R12" s="126"/>
      <c r="T12" s="263"/>
    </row>
    <row r="13" spans="1:28" ht="6" customHeight="1" x14ac:dyDescent="0.3">
      <c r="B13" s="265"/>
      <c r="C13" s="265"/>
      <c r="D13" s="265"/>
      <c r="E13" s="265"/>
      <c r="F13" s="267"/>
      <c r="G13" s="267"/>
      <c r="H13" s="267"/>
      <c r="I13" s="267"/>
      <c r="J13" s="268"/>
      <c r="K13" s="267"/>
      <c r="L13" s="267"/>
      <c r="M13" s="267"/>
      <c r="N13" s="267"/>
      <c r="Q13" s="126"/>
      <c r="R13" s="126"/>
      <c r="T13" s="263"/>
    </row>
    <row r="14" spans="1:28" ht="15" x14ac:dyDescent="0.3">
      <c r="B14" s="183" t="s">
        <v>139</v>
      </c>
      <c r="C14" s="241"/>
      <c r="D14" s="261"/>
      <c r="E14" s="241"/>
      <c r="F14" s="262">
        <v>432842995.31999999</v>
      </c>
      <c r="G14" s="249"/>
      <c r="H14" s="262">
        <v>2.44</v>
      </c>
      <c r="I14" s="250"/>
      <c r="J14" s="269">
        <v>58033</v>
      </c>
      <c r="K14" s="249"/>
      <c r="L14" s="262">
        <v>-413936232.92000002</v>
      </c>
      <c r="M14" s="249"/>
      <c r="N14" s="262">
        <v>18964795.399999976</v>
      </c>
      <c r="P14" s="209"/>
      <c r="R14" s="126"/>
    </row>
    <row r="15" spans="1:28" ht="15" x14ac:dyDescent="0.3">
      <c r="B15" s="205" t="s">
        <v>57</v>
      </c>
      <c r="C15" s="241"/>
      <c r="D15" s="205">
        <v>18</v>
      </c>
      <c r="E15" s="241"/>
      <c r="F15" s="252"/>
      <c r="G15" s="253"/>
      <c r="H15" s="252"/>
      <c r="I15" s="254"/>
      <c r="J15" s="254"/>
      <c r="K15" s="253"/>
      <c r="L15" s="254">
        <v>-12621840.869999997</v>
      </c>
      <c r="M15" s="253"/>
      <c r="N15" s="254">
        <f>SUM(F15:L15)</f>
        <v>-12621840.869999997</v>
      </c>
      <c r="P15" s="158"/>
    </row>
    <row r="16" spans="1:28" ht="15" x14ac:dyDescent="0.3">
      <c r="B16" s="205" t="s">
        <v>143</v>
      </c>
      <c r="C16" s="241"/>
      <c r="D16" s="205"/>
      <c r="E16" s="241"/>
      <c r="F16" s="252"/>
      <c r="G16" s="253"/>
      <c r="H16" s="252"/>
      <c r="I16" s="254"/>
      <c r="J16" s="254">
        <v>3341651</v>
      </c>
      <c r="K16" s="253"/>
      <c r="L16" s="254"/>
      <c r="M16" s="253"/>
      <c r="N16" s="254">
        <f t="shared" ref="N16:N17" si="1">SUM(F16:L16)</f>
        <v>3341651</v>
      </c>
      <c r="P16" s="158"/>
    </row>
    <row r="17" spans="2:28" x14ac:dyDescent="0.35">
      <c r="B17" s="257" t="s">
        <v>56</v>
      </c>
      <c r="C17" s="241"/>
      <c r="D17" s="257">
        <v>18</v>
      </c>
      <c r="E17" s="241"/>
      <c r="F17" s="252"/>
      <c r="G17" s="253"/>
      <c r="H17" s="254">
        <v>-2.44</v>
      </c>
      <c r="I17" s="254"/>
      <c r="J17" s="258"/>
      <c r="K17" s="253"/>
      <c r="L17" s="254">
        <v>-123755.90999999999</v>
      </c>
      <c r="M17" s="253"/>
      <c r="N17" s="254">
        <f t="shared" si="1"/>
        <v>-123758.34999999999</v>
      </c>
      <c r="R17" s="240"/>
      <c r="T17" s="158"/>
      <c r="Y17" s="260"/>
      <c r="Z17" s="260"/>
      <c r="AA17" s="240"/>
      <c r="AB17" s="240"/>
    </row>
    <row r="18" spans="2:28" ht="15" x14ac:dyDescent="0.3">
      <c r="B18" s="183" t="s">
        <v>170</v>
      </c>
      <c r="C18" s="241"/>
      <c r="D18" s="261"/>
      <c r="E18" s="241"/>
      <c r="F18" s="262">
        <f>SUM(F14:F17)</f>
        <v>432842995.31999999</v>
      </c>
      <c r="G18" s="249"/>
      <c r="H18" s="262">
        <f>SUM(H14:H17)</f>
        <v>0</v>
      </c>
      <c r="I18" s="250"/>
      <c r="J18" s="262">
        <f>SUM(J14:J17)</f>
        <v>3399684</v>
      </c>
      <c r="K18" s="249"/>
      <c r="L18" s="262">
        <f>SUM(L14:L17)</f>
        <v>-426681829.70000005</v>
      </c>
      <c r="M18" s="253"/>
      <c r="N18" s="262">
        <f>SUM(N14:N17)</f>
        <v>9560847.1799999792</v>
      </c>
      <c r="P18" s="240"/>
      <c r="Q18" s="146"/>
      <c r="R18" s="240"/>
      <c r="T18" s="146"/>
    </row>
    <row r="19" spans="2:28" ht="15.75" customHeight="1" thickBot="1" x14ac:dyDescent="0.35">
      <c r="B19" s="270" t="s">
        <v>123</v>
      </c>
      <c r="C19" s="265"/>
      <c r="D19" s="270"/>
      <c r="E19" s="265"/>
      <c r="F19" s="271">
        <f>F18-F14</f>
        <v>0</v>
      </c>
      <c r="G19" s="267"/>
      <c r="H19" s="271">
        <f>H18-H14</f>
        <v>-2.44</v>
      </c>
      <c r="I19" s="267"/>
      <c r="J19" s="271">
        <v>-2.44</v>
      </c>
      <c r="K19" s="267"/>
      <c r="L19" s="271">
        <f>L18-L14</f>
        <v>-12745596.780000031</v>
      </c>
      <c r="M19" s="267"/>
      <c r="N19" s="271">
        <f>N18-N14</f>
        <v>-9403948.2199999969</v>
      </c>
      <c r="P19" s="146"/>
    </row>
    <row r="20" spans="2:28" ht="6" customHeight="1" x14ac:dyDescent="0.3">
      <c r="B20" s="272"/>
      <c r="C20" s="241"/>
      <c r="D20" s="272"/>
      <c r="E20" s="241"/>
      <c r="F20" s="273"/>
      <c r="G20" s="249"/>
      <c r="H20" s="273"/>
      <c r="I20" s="250"/>
      <c r="J20" s="250"/>
      <c r="K20" s="249"/>
      <c r="L20" s="250"/>
      <c r="M20" s="249"/>
      <c r="N20" s="273"/>
    </row>
    <row r="21" spans="2:28" ht="16.5" thickBot="1" x14ac:dyDescent="0.4">
      <c r="C21" s="139"/>
      <c r="D21" s="139"/>
      <c r="E21" s="139"/>
      <c r="F21" s="139"/>
      <c r="G21" s="139"/>
      <c r="H21" s="274"/>
      <c r="I21" s="274"/>
      <c r="J21" s="275"/>
      <c r="K21" s="139"/>
      <c r="L21" s="244"/>
      <c r="M21" s="139"/>
      <c r="N21" s="245" t="s">
        <v>18</v>
      </c>
      <c r="P21" s="246"/>
      <c r="R21" s="240"/>
    </row>
    <row r="22" spans="2:28" ht="15" x14ac:dyDescent="0.3">
      <c r="B22" s="183" t="s">
        <v>156</v>
      </c>
      <c r="C22" s="241"/>
      <c r="D22" s="247"/>
      <c r="E22" s="241"/>
      <c r="F22" s="248">
        <v>432842995.31999999</v>
      </c>
      <c r="G22" s="249"/>
      <c r="H22" s="248">
        <v>0</v>
      </c>
      <c r="I22" s="250"/>
      <c r="J22" s="251">
        <v>8144643</v>
      </c>
      <c r="K22" s="249"/>
      <c r="L22" s="276">
        <v>-625959503.79999995</v>
      </c>
      <c r="M22" s="249"/>
      <c r="N22" s="276">
        <v>-184971865.47999996</v>
      </c>
      <c r="P22" s="246"/>
    </row>
    <row r="23" spans="2:28" ht="15" x14ac:dyDescent="0.3">
      <c r="B23" s="205" t="s">
        <v>57</v>
      </c>
      <c r="C23" s="241"/>
      <c r="D23" s="205">
        <v>18</v>
      </c>
      <c r="E23" s="241"/>
      <c r="F23" s="252"/>
      <c r="G23" s="253"/>
      <c r="H23" s="277"/>
      <c r="I23" s="278"/>
      <c r="J23" s="278"/>
      <c r="K23" s="253"/>
      <c r="L23" s="254">
        <v>-18002764.660000004</v>
      </c>
      <c r="M23" s="253"/>
      <c r="N23" s="254">
        <f>SUM(F23:L23)</f>
        <v>-18002764.660000004</v>
      </c>
    </row>
    <row r="24" spans="2:28" ht="15" x14ac:dyDescent="0.3">
      <c r="B24" s="256" t="s">
        <v>143</v>
      </c>
      <c r="C24" s="241"/>
      <c r="D24" s="205">
        <v>19</v>
      </c>
      <c r="E24" s="241"/>
      <c r="F24" s="252"/>
      <c r="G24" s="253"/>
      <c r="H24" s="277"/>
      <c r="I24" s="278"/>
      <c r="J24" s="254">
        <v>5514490</v>
      </c>
      <c r="K24" s="253"/>
      <c r="L24" s="254"/>
      <c r="M24" s="253"/>
      <c r="N24" s="254">
        <f t="shared" ref="N24:N25" si="2">SUM(F24:L24)</f>
        <v>5514490</v>
      </c>
    </row>
    <row r="25" spans="2:28" x14ac:dyDescent="0.35">
      <c r="B25" s="257" t="s">
        <v>56</v>
      </c>
      <c r="C25" s="241"/>
      <c r="D25" s="257">
        <v>18</v>
      </c>
      <c r="E25" s="241"/>
      <c r="F25" s="252"/>
      <c r="G25" s="253"/>
      <c r="H25" s="254"/>
      <c r="I25" s="253"/>
      <c r="J25" s="253"/>
      <c r="K25" s="253"/>
      <c r="L25" s="254">
        <v>-10322268.300000034</v>
      </c>
      <c r="M25" s="253"/>
      <c r="N25" s="254">
        <f t="shared" si="2"/>
        <v>-10322268.300000034</v>
      </c>
    </row>
    <row r="26" spans="2:28" ht="15" x14ac:dyDescent="0.3">
      <c r="B26" s="183" t="s">
        <v>169</v>
      </c>
      <c r="C26" s="241"/>
      <c r="D26" s="261"/>
      <c r="E26" s="241"/>
      <c r="F26" s="262">
        <f>SUM(F22:F25)</f>
        <v>432842995.31999999</v>
      </c>
      <c r="G26" s="249"/>
      <c r="H26" s="262">
        <f>SUM(H22:H25)</f>
        <v>0</v>
      </c>
      <c r="I26" s="250"/>
      <c r="J26" s="262">
        <f>SUM(J22:J25)</f>
        <v>13659133</v>
      </c>
      <c r="K26" s="249"/>
      <c r="L26" s="262">
        <f>SUM(L22:L25)</f>
        <v>-654284536.75999999</v>
      </c>
      <c r="M26" s="253"/>
      <c r="N26" s="262">
        <f>SUM(N22:N25)</f>
        <v>-207782408.44</v>
      </c>
      <c r="P26" s="279"/>
      <c r="Q26" s="280"/>
      <c r="R26" s="281"/>
    </row>
    <row r="27" spans="2:28" ht="15" x14ac:dyDescent="0.3">
      <c r="B27" s="264" t="s">
        <v>123</v>
      </c>
      <c r="C27" s="265"/>
      <c r="D27" s="264"/>
      <c r="E27" s="265"/>
      <c r="F27" s="266">
        <f>F26-F22</f>
        <v>0</v>
      </c>
      <c r="G27" s="267"/>
      <c r="H27" s="266">
        <f>H26-H22</f>
        <v>0</v>
      </c>
      <c r="I27" s="267"/>
      <c r="J27" s="266">
        <f>J26-J22</f>
        <v>5514490</v>
      </c>
      <c r="K27" s="267"/>
      <c r="L27" s="266">
        <f>L26-L22</f>
        <v>-28325032.960000038</v>
      </c>
      <c r="M27" s="267"/>
      <c r="N27" s="266">
        <f>N26-N22</f>
        <v>-22810542.960000038</v>
      </c>
    </row>
    <row r="28" spans="2:28" ht="6" customHeight="1" x14ac:dyDescent="0.3">
      <c r="B28" s="265"/>
      <c r="C28" s="265"/>
      <c r="D28" s="265"/>
      <c r="E28" s="265"/>
      <c r="F28" s="267"/>
      <c r="G28" s="267"/>
      <c r="H28" s="267"/>
      <c r="I28" s="267"/>
      <c r="J28" s="268"/>
      <c r="K28" s="267"/>
      <c r="L28" s="267"/>
      <c r="M28" s="267"/>
      <c r="N28" s="267"/>
    </row>
    <row r="29" spans="2:28" x14ac:dyDescent="0.35">
      <c r="B29" s="183" t="s">
        <v>139</v>
      </c>
      <c r="C29" s="241"/>
      <c r="D29" s="261"/>
      <c r="E29" s="241"/>
      <c r="F29" s="262">
        <v>432842995.31999999</v>
      </c>
      <c r="G29" s="249"/>
      <c r="H29" s="262">
        <v>0</v>
      </c>
      <c r="I29" s="250"/>
      <c r="J29" s="282">
        <v>663918</v>
      </c>
      <c r="K29" s="249"/>
      <c r="L29" s="262">
        <v>-645768546.34000003</v>
      </c>
      <c r="M29" s="249"/>
      <c r="N29" s="283">
        <v>-212261633.02000004</v>
      </c>
      <c r="O29" s="284"/>
      <c r="P29" s="209"/>
      <c r="R29" s="285"/>
    </row>
    <row r="30" spans="2:28" x14ac:dyDescent="0.35">
      <c r="B30" s="205" t="s">
        <v>57</v>
      </c>
      <c r="C30" s="241"/>
      <c r="D30" s="256">
        <v>18</v>
      </c>
      <c r="E30" s="241"/>
      <c r="F30" s="252"/>
      <c r="G30" s="253"/>
      <c r="H30" s="252"/>
      <c r="I30" s="254"/>
      <c r="J30" s="254"/>
      <c r="K30" s="253"/>
      <c r="L30" s="286">
        <v>-23885934.150000002</v>
      </c>
      <c r="M30" s="253"/>
      <c r="N30" s="254">
        <f>SUM(F30:L30)</f>
        <v>-23885934.150000002</v>
      </c>
      <c r="O30" s="287"/>
      <c r="R30" s="285"/>
    </row>
    <row r="31" spans="2:28" x14ac:dyDescent="0.35">
      <c r="B31" s="205" t="s">
        <v>143</v>
      </c>
      <c r="C31" s="241"/>
      <c r="D31" s="205"/>
      <c r="E31" s="241"/>
      <c r="F31" s="252"/>
      <c r="G31" s="253"/>
      <c r="H31" s="252"/>
      <c r="I31" s="254"/>
      <c r="J31" s="254">
        <v>7817816</v>
      </c>
      <c r="K31" s="253"/>
      <c r="L31" s="286"/>
      <c r="M31" s="253"/>
      <c r="N31" s="254">
        <f>SUM(F31:L31)</f>
        <v>7817816</v>
      </c>
      <c r="O31" s="287"/>
      <c r="R31" s="285"/>
    </row>
    <row r="32" spans="2:28" x14ac:dyDescent="0.35">
      <c r="B32" s="257" t="s">
        <v>56</v>
      </c>
      <c r="C32" s="241"/>
      <c r="D32" s="257">
        <v>18</v>
      </c>
      <c r="E32" s="241"/>
      <c r="F32" s="252"/>
      <c r="G32" s="253"/>
      <c r="H32" s="286"/>
      <c r="I32" s="254"/>
      <c r="J32" s="288"/>
      <c r="K32" s="253"/>
      <c r="L32" s="286">
        <v>-23113.809999999969</v>
      </c>
      <c r="M32" s="253"/>
      <c r="N32" s="254">
        <f t="shared" ref="N32" si="3">SUM(F32:L32)</f>
        <v>-23113.809999999969</v>
      </c>
      <c r="O32" s="287"/>
      <c r="R32" s="285"/>
    </row>
    <row r="33" spans="2:16" ht="15" x14ac:dyDescent="0.3">
      <c r="B33" s="183" t="s">
        <v>170</v>
      </c>
      <c r="C33" s="241"/>
      <c r="D33" s="261"/>
      <c r="E33" s="241"/>
      <c r="F33" s="262">
        <f>SUM(F29:F32)</f>
        <v>432842995.31999999</v>
      </c>
      <c r="G33" s="249"/>
      <c r="H33" s="262">
        <f>SUM(H29:H32)</f>
        <v>0</v>
      </c>
      <c r="I33" s="250"/>
      <c r="J33" s="282">
        <v>0</v>
      </c>
      <c r="K33" s="249"/>
      <c r="L33" s="262">
        <f>SUM(L29:L32)</f>
        <v>-669677594.29999995</v>
      </c>
      <c r="M33" s="253"/>
      <c r="N33" s="262">
        <f>SUM(N29:N32)</f>
        <v>-228352864.98000005</v>
      </c>
      <c r="P33" s="209"/>
    </row>
    <row r="34" spans="2:16" thickBot="1" x14ac:dyDescent="0.35">
      <c r="B34" s="270" t="s">
        <v>123</v>
      </c>
      <c r="C34" s="265"/>
      <c r="D34" s="270"/>
      <c r="E34" s="265"/>
      <c r="F34" s="271">
        <f>F33-F29</f>
        <v>0</v>
      </c>
      <c r="G34" s="267"/>
      <c r="H34" s="271">
        <f>H33-H29</f>
        <v>0</v>
      </c>
      <c r="I34" s="267"/>
      <c r="J34" s="271">
        <f>J33-J29</f>
        <v>-663918</v>
      </c>
      <c r="K34" s="267"/>
      <c r="L34" s="271">
        <f>L33-L29</f>
        <v>-23909047.959999919</v>
      </c>
      <c r="M34" s="267"/>
      <c r="N34" s="271">
        <f>N33-N29</f>
        <v>-16091231.960000008</v>
      </c>
      <c r="P34" s="146"/>
    </row>
    <row r="35" spans="2:16" ht="15" x14ac:dyDescent="0.3">
      <c r="B35" s="241" t="s">
        <v>55</v>
      </c>
      <c r="H35" s="246"/>
    </row>
    <row r="36" spans="2:16" x14ac:dyDescent="0.35">
      <c r="H36" s="246"/>
      <c r="N36" s="281"/>
    </row>
    <row r="37" spans="2:16" x14ac:dyDescent="0.35">
      <c r="L37" s="246"/>
    </row>
  </sheetData>
  <mergeCells count="1">
    <mergeCell ref="A1:O2"/>
  </mergeCells>
  <printOptions horizontalCentered="1"/>
  <pageMargins left="0.51181102362204722" right="0.51181102362204722" top="0.51181102362204722" bottom="0.51181102362204722" header="0" footer="0"/>
  <pageSetup paperSize="9" orientation="landscape" r:id="rId1"/>
  <ignoredErrors>
    <ignoredError sqref="N11 N18 L11 H1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M57"/>
  <sheetViews>
    <sheetView showGridLines="0" topLeftCell="A22" zoomScale="80" zoomScaleNormal="80" workbookViewId="0">
      <selection activeCell="A19" sqref="A1:XFD1048576"/>
    </sheetView>
  </sheetViews>
  <sheetFormatPr defaultRowHeight="15" x14ac:dyDescent="0.3"/>
  <cols>
    <col min="1" max="1" width="5.5" style="77" customWidth="1"/>
    <col min="2" max="2" width="71.1640625" style="77" customWidth="1"/>
    <col min="3" max="3" width="2" style="77" customWidth="1"/>
    <col min="4" max="4" width="5.1640625" style="77" customWidth="1"/>
    <col min="5" max="5" width="3.1640625" style="77" customWidth="1"/>
    <col min="6" max="6" width="17" style="77" customWidth="1"/>
    <col min="7" max="7" width="2" style="77" customWidth="1"/>
    <col min="8" max="8" width="17" style="77" customWidth="1"/>
    <col min="9" max="9" width="2" style="77" customWidth="1"/>
    <col min="10" max="10" width="17" style="77" customWidth="1"/>
    <col min="11" max="11" width="2" style="77" customWidth="1"/>
    <col min="12" max="12" width="17" style="77" customWidth="1"/>
    <col min="13" max="13" width="19" style="77" customWidth="1"/>
    <col min="14" max="14" width="9.33203125" style="77"/>
    <col min="15" max="15" width="16.1640625" style="77" bestFit="1" customWidth="1"/>
    <col min="16" max="16384" width="9.33203125" style="77"/>
  </cols>
  <sheetData>
    <row r="1" spans="1:12" x14ac:dyDescent="0.3">
      <c r="A1" s="389" t="s">
        <v>127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2" x14ac:dyDescent="0.3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</row>
    <row r="3" spans="1:12" x14ac:dyDescent="0.3">
      <c r="A3" s="289"/>
      <c r="B3" s="290"/>
      <c r="C3" s="289"/>
      <c r="D3" s="290"/>
      <c r="E3" s="289"/>
      <c r="F3" s="291" t="s">
        <v>19</v>
      </c>
      <c r="G3" s="291"/>
      <c r="H3" s="291"/>
      <c r="J3" s="291" t="s">
        <v>18</v>
      </c>
      <c r="K3" s="291"/>
      <c r="L3" s="291"/>
    </row>
    <row r="4" spans="1:12" ht="18" customHeight="1" x14ac:dyDescent="0.3">
      <c r="A4" s="289"/>
      <c r="B4" s="387" t="s">
        <v>51</v>
      </c>
      <c r="C4" s="289"/>
      <c r="D4" s="385" t="s">
        <v>20</v>
      </c>
      <c r="E4" s="289"/>
      <c r="F4" s="383" t="s">
        <v>167</v>
      </c>
      <c r="G4" s="383"/>
      <c r="H4" s="383"/>
      <c r="J4" s="383" t="s">
        <v>167</v>
      </c>
      <c r="K4" s="383"/>
      <c r="L4" s="383"/>
    </row>
    <row r="5" spans="1:12" ht="19.5" customHeight="1" x14ac:dyDescent="0.3">
      <c r="A5" s="292"/>
      <c r="B5" s="387"/>
      <c r="C5" s="292"/>
      <c r="D5" s="385"/>
      <c r="E5" s="292"/>
      <c r="F5" s="384"/>
      <c r="G5" s="384"/>
      <c r="H5" s="384"/>
      <c r="J5" s="384"/>
      <c r="K5" s="384"/>
      <c r="L5" s="384"/>
    </row>
    <row r="6" spans="1:12" ht="15.75" x14ac:dyDescent="0.35">
      <c r="B6" s="388"/>
      <c r="C6" s="293"/>
      <c r="D6" s="386"/>
      <c r="E6" s="86"/>
      <c r="F6" s="294">
        <v>2021</v>
      </c>
      <c r="G6" s="295"/>
      <c r="H6" s="294">
        <v>2020</v>
      </c>
      <c r="I6" s="296"/>
      <c r="J6" s="294">
        <v>2021</v>
      </c>
      <c r="K6" s="297"/>
      <c r="L6" s="294">
        <v>2020</v>
      </c>
    </row>
    <row r="7" spans="1:12" ht="30" x14ac:dyDescent="0.3">
      <c r="B7" s="298" t="s">
        <v>80</v>
      </c>
      <c r="C7" s="293"/>
      <c r="D7" s="86"/>
      <c r="E7" s="86"/>
      <c r="F7" s="88"/>
      <c r="G7" s="87"/>
      <c r="H7" s="221" t="s">
        <v>165</v>
      </c>
      <c r="J7" s="76"/>
      <c r="K7" s="299"/>
      <c r="L7" s="221" t="s">
        <v>165</v>
      </c>
    </row>
    <row r="8" spans="1:12" x14ac:dyDescent="0.3">
      <c r="B8" s="298" t="s">
        <v>79</v>
      </c>
      <c r="C8" s="293"/>
      <c r="D8" s="86"/>
      <c r="E8" s="86"/>
      <c r="F8" s="75">
        <v>-14856330.26</v>
      </c>
      <c r="G8" s="88"/>
      <c r="H8" s="75">
        <v>-12621840.870000001</v>
      </c>
      <c r="J8" s="75">
        <v>-18002764.659999996</v>
      </c>
      <c r="K8" s="76"/>
      <c r="L8" s="75">
        <v>-23885934.150000006</v>
      </c>
    </row>
    <row r="9" spans="1:12" x14ac:dyDescent="0.3">
      <c r="B9" s="300" t="s">
        <v>78</v>
      </c>
      <c r="C9" s="293"/>
      <c r="D9" s="86"/>
      <c r="E9" s="86"/>
      <c r="F9" s="88"/>
      <c r="G9" s="88"/>
      <c r="H9" s="88"/>
      <c r="J9" s="76"/>
      <c r="K9" s="76"/>
      <c r="L9" s="76"/>
    </row>
    <row r="10" spans="1:12" x14ac:dyDescent="0.3">
      <c r="B10" s="301" t="s">
        <v>77</v>
      </c>
      <c r="C10" s="293"/>
      <c r="D10" s="86"/>
      <c r="E10" s="86"/>
      <c r="F10" s="78">
        <v>7035971.25</v>
      </c>
      <c r="G10" s="88"/>
      <c r="H10" s="95">
        <v>7840650.3399999999</v>
      </c>
      <c r="J10" s="79">
        <v>8340958.5499999998</v>
      </c>
      <c r="K10" s="76"/>
      <c r="L10" s="79">
        <v>9827757.2800000012</v>
      </c>
    </row>
    <row r="11" spans="1:12" x14ac:dyDescent="0.3">
      <c r="B11" s="301" t="s">
        <v>135</v>
      </c>
      <c r="C11" s="293"/>
      <c r="D11" s="86"/>
      <c r="E11" s="86"/>
      <c r="F11" s="78">
        <v>0</v>
      </c>
      <c r="G11" s="88"/>
      <c r="H11" s="95">
        <v>0</v>
      </c>
      <c r="J11" s="79">
        <v>0</v>
      </c>
      <c r="K11" s="76"/>
      <c r="L11" s="79">
        <v>0</v>
      </c>
    </row>
    <row r="12" spans="1:12" x14ac:dyDescent="0.3">
      <c r="B12" s="301" t="s">
        <v>143</v>
      </c>
      <c r="C12" s="293"/>
      <c r="D12" s="86"/>
      <c r="E12" s="86"/>
      <c r="F12" s="78">
        <v>2438482</v>
      </c>
      <c r="G12" s="88"/>
      <c r="H12" s="95">
        <v>3341651</v>
      </c>
      <c r="J12" s="79">
        <v>5514490</v>
      </c>
      <c r="K12" s="76"/>
      <c r="L12" s="79">
        <v>7817816</v>
      </c>
    </row>
    <row r="13" spans="1:12" x14ac:dyDescent="0.3">
      <c r="B13" s="301" t="s">
        <v>56</v>
      </c>
      <c r="C13" s="293"/>
      <c r="D13" s="86"/>
      <c r="E13" s="86"/>
      <c r="F13" s="78">
        <v>-7096192.0500000045</v>
      </c>
      <c r="G13" s="88"/>
      <c r="H13" s="95">
        <v>-123755.90999999999</v>
      </c>
      <c r="J13" s="79">
        <v>-10322268.300000034</v>
      </c>
      <c r="K13" s="76"/>
      <c r="L13" s="79">
        <v>-23113.809999999969</v>
      </c>
    </row>
    <row r="14" spans="1:12" x14ac:dyDescent="0.3">
      <c r="B14" s="301" t="s">
        <v>33</v>
      </c>
      <c r="C14" s="293"/>
      <c r="D14" s="86"/>
      <c r="E14" s="86"/>
      <c r="F14" s="78">
        <v>746621.57000000007</v>
      </c>
      <c r="G14" s="88"/>
      <c r="H14" s="95">
        <v>20334.419999999998</v>
      </c>
      <c r="J14" s="79">
        <v>-37820.10999999987</v>
      </c>
      <c r="K14" s="76"/>
      <c r="L14" s="79">
        <v>881937.01</v>
      </c>
    </row>
    <row r="15" spans="1:12" x14ac:dyDescent="0.3">
      <c r="B15" s="301" t="s">
        <v>76</v>
      </c>
      <c r="C15" s="293"/>
      <c r="D15" s="86"/>
      <c r="E15" s="86"/>
      <c r="F15" s="78">
        <v>2749958.1900000004</v>
      </c>
      <c r="G15" s="88"/>
      <c r="H15" s="95">
        <v>2690191.37</v>
      </c>
      <c r="J15" s="79">
        <v>9791744.6400000006</v>
      </c>
      <c r="K15" s="76"/>
      <c r="L15" s="79">
        <v>6579077.5</v>
      </c>
    </row>
    <row r="16" spans="1:12" x14ac:dyDescent="0.3">
      <c r="B16" s="301" t="s">
        <v>140</v>
      </c>
      <c r="C16" s="293"/>
      <c r="D16" s="86"/>
      <c r="E16" s="86"/>
      <c r="F16" s="78">
        <v>9298613.7699999977</v>
      </c>
      <c r="G16" s="88"/>
      <c r="H16" s="95">
        <v>0</v>
      </c>
      <c r="J16" s="79">
        <v>9298613.7699999977</v>
      </c>
      <c r="K16" s="76"/>
      <c r="L16" s="79">
        <v>0</v>
      </c>
    </row>
    <row r="17" spans="2:12" x14ac:dyDescent="0.3">
      <c r="B17" s="300" t="s">
        <v>75</v>
      </c>
      <c r="C17" s="293"/>
      <c r="D17" s="86"/>
      <c r="E17" s="86"/>
      <c r="F17" s="78"/>
      <c r="G17" s="88"/>
      <c r="H17" s="88"/>
      <c r="J17" s="79"/>
      <c r="K17" s="76"/>
      <c r="L17" s="76"/>
    </row>
    <row r="18" spans="2:12" x14ac:dyDescent="0.3">
      <c r="B18" s="301" t="s">
        <v>157</v>
      </c>
      <c r="C18" s="293"/>
      <c r="D18" s="86"/>
      <c r="E18" s="86"/>
      <c r="F18" s="78">
        <v>-2137638.94</v>
      </c>
      <c r="G18" s="88"/>
      <c r="H18" s="79">
        <v>212685.43000000017</v>
      </c>
      <c r="J18" s="79">
        <v>-2007185.12</v>
      </c>
      <c r="K18" s="76"/>
      <c r="L18" s="79">
        <v>-159870.14999999991</v>
      </c>
    </row>
    <row r="19" spans="2:12" x14ac:dyDescent="0.3">
      <c r="B19" s="301" t="s">
        <v>12</v>
      </c>
      <c r="F19" s="78">
        <v>5142494.7700000005</v>
      </c>
      <c r="G19" s="88"/>
      <c r="H19" s="79">
        <v>-3787350.88</v>
      </c>
      <c r="J19" s="79">
        <v>5137150.1499999994</v>
      </c>
      <c r="K19" s="76"/>
      <c r="L19" s="79">
        <v>-3779599.6499999994</v>
      </c>
    </row>
    <row r="20" spans="2:12" x14ac:dyDescent="0.3">
      <c r="B20" s="301" t="s">
        <v>158</v>
      </c>
      <c r="F20" s="78">
        <v>-128832.83000000007</v>
      </c>
      <c r="G20" s="88"/>
      <c r="H20" s="79">
        <v>350332.4</v>
      </c>
      <c r="J20" s="79">
        <v>-222301.58000000007</v>
      </c>
      <c r="K20" s="76"/>
      <c r="L20" s="79">
        <v>212678.01</v>
      </c>
    </row>
    <row r="21" spans="2:12" x14ac:dyDescent="0.3">
      <c r="B21" s="301" t="s">
        <v>73</v>
      </c>
      <c r="F21" s="78">
        <v>423.18000000000029</v>
      </c>
      <c r="G21" s="88"/>
      <c r="H21" s="79">
        <v>-6601.2200000000012</v>
      </c>
      <c r="J21" s="79">
        <v>600.08000000000175</v>
      </c>
      <c r="K21" s="76"/>
      <c r="L21" s="79">
        <v>39978.130000000005</v>
      </c>
    </row>
    <row r="22" spans="2:12" x14ac:dyDescent="0.3">
      <c r="B22" s="301" t="s">
        <v>74</v>
      </c>
      <c r="F22" s="78">
        <v>-1764696.1600000001</v>
      </c>
      <c r="G22" s="88"/>
      <c r="H22" s="79">
        <v>102576.90999999933</v>
      </c>
      <c r="J22" s="79">
        <v>-390804.69999999879</v>
      </c>
      <c r="K22" s="76"/>
      <c r="L22" s="79">
        <v>-221389.27000000066</v>
      </c>
    </row>
    <row r="23" spans="2:12" x14ac:dyDescent="0.3">
      <c r="B23" s="301" t="s">
        <v>72</v>
      </c>
      <c r="F23" s="78">
        <v>-25995.709999999963</v>
      </c>
      <c r="G23" s="88"/>
      <c r="H23" s="79">
        <v>4232742.66</v>
      </c>
      <c r="J23" s="79">
        <v>-756442.96999999974</v>
      </c>
      <c r="K23" s="76"/>
      <c r="L23" s="79">
        <v>4172948</v>
      </c>
    </row>
    <row r="24" spans="2:12" x14ac:dyDescent="0.3">
      <c r="B24" s="300" t="s">
        <v>71</v>
      </c>
      <c r="F24" s="78"/>
      <c r="G24" s="88"/>
      <c r="H24" s="88"/>
      <c r="J24" s="79"/>
      <c r="K24" s="76"/>
      <c r="L24" s="76"/>
    </row>
    <row r="25" spans="2:12" x14ac:dyDescent="0.3">
      <c r="B25" s="301" t="s">
        <v>34</v>
      </c>
      <c r="F25" s="78">
        <v>3020470.9</v>
      </c>
      <c r="G25" s="88"/>
      <c r="H25" s="79">
        <v>-436786.37000000011</v>
      </c>
      <c r="J25" s="79">
        <v>1404532.3499999996</v>
      </c>
      <c r="K25" s="76"/>
      <c r="L25" s="79">
        <v>-268298.06999999937</v>
      </c>
    </row>
    <row r="26" spans="2:12" x14ac:dyDescent="0.3">
      <c r="B26" s="301" t="s">
        <v>150</v>
      </c>
      <c r="F26" s="78">
        <v>1609467.5400000005</v>
      </c>
      <c r="G26" s="88"/>
      <c r="H26" s="79">
        <v>1052362.8999999999</v>
      </c>
      <c r="J26" s="79">
        <v>3040218</v>
      </c>
      <c r="K26" s="76"/>
      <c r="L26" s="79">
        <v>1533952.87</v>
      </c>
    </row>
    <row r="27" spans="2:12" x14ac:dyDescent="0.3">
      <c r="B27" s="301" t="s">
        <v>151</v>
      </c>
      <c r="F27" s="78">
        <v>7594918.6099999929</v>
      </c>
      <c r="G27" s="88"/>
      <c r="H27" s="79">
        <v>3835824.2900000024</v>
      </c>
      <c r="J27" s="79">
        <v>8935537.6000000164</v>
      </c>
      <c r="K27" s="76"/>
      <c r="L27" s="79">
        <v>9460205.8600000106</v>
      </c>
    </row>
    <row r="28" spans="2:12" x14ac:dyDescent="0.3">
      <c r="B28" s="301" t="s">
        <v>32</v>
      </c>
      <c r="F28" s="78">
        <v>1238262.74</v>
      </c>
      <c r="G28" s="88"/>
      <c r="H28" s="79">
        <v>97890.470000000088</v>
      </c>
      <c r="J28" s="79">
        <v>345755.52999999886</v>
      </c>
      <c r="K28" s="76"/>
      <c r="L28" s="79">
        <v>-412333.35000000021</v>
      </c>
    </row>
    <row r="29" spans="2:12" x14ac:dyDescent="0.3">
      <c r="B29" s="301" t="s">
        <v>70</v>
      </c>
      <c r="F29" s="78">
        <v>-5592791.8900000118</v>
      </c>
      <c r="G29" s="88"/>
      <c r="H29" s="79">
        <v>-5310936.8500000015</v>
      </c>
      <c r="J29" s="79">
        <v>-9631308.6999999471</v>
      </c>
      <c r="K29" s="76"/>
      <c r="L29" s="79">
        <v>-9923757.0600000173</v>
      </c>
    </row>
    <row r="30" spans="2:12" hidden="1" x14ac:dyDescent="0.3">
      <c r="B30" s="301" t="s">
        <v>137</v>
      </c>
      <c r="F30" s="78"/>
      <c r="G30" s="88"/>
      <c r="H30" s="79"/>
      <c r="J30" s="79"/>
      <c r="K30" s="76"/>
      <c r="L30" s="79"/>
    </row>
    <row r="31" spans="2:12" x14ac:dyDescent="0.3">
      <c r="B31" s="298" t="s">
        <v>69</v>
      </c>
      <c r="F31" s="91"/>
      <c r="G31" s="88"/>
      <c r="H31" s="75"/>
      <c r="J31" s="75"/>
      <c r="K31" s="76"/>
      <c r="L31" s="75"/>
    </row>
    <row r="32" spans="2:12" x14ac:dyDescent="0.3">
      <c r="B32" s="300" t="s">
        <v>68</v>
      </c>
      <c r="F32" s="79">
        <v>0</v>
      </c>
      <c r="G32" s="88"/>
      <c r="H32" s="79">
        <v>0</v>
      </c>
      <c r="J32" s="79">
        <v>0</v>
      </c>
      <c r="K32" s="76"/>
      <c r="L32" s="79">
        <v>0</v>
      </c>
    </row>
    <row r="33" spans="2:12" ht="6" customHeight="1" x14ac:dyDescent="0.3">
      <c r="B33" s="300"/>
      <c r="F33" s="79"/>
      <c r="G33" s="88"/>
      <c r="H33" s="79"/>
      <c r="J33" s="79"/>
      <c r="K33" s="76"/>
      <c r="L33" s="79"/>
    </row>
    <row r="34" spans="2:12" x14ac:dyDescent="0.3">
      <c r="B34" s="302" t="s">
        <v>67</v>
      </c>
      <c r="F34" s="80">
        <v>9273206.6799999755</v>
      </c>
      <c r="G34" s="88"/>
      <c r="H34" s="80">
        <v>1489970.0899999989</v>
      </c>
      <c r="J34" s="80">
        <v>10438704.530000035</v>
      </c>
      <c r="K34" s="76"/>
      <c r="L34" s="80">
        <v>1852055.1499999892</v>
      </c>
    </row>
    <row r="35" spans="2:12" ht="6" customHeight="1" x14ac:dyDescent="0.3">
      <c r="B35" s="87"/>
      <c r="F35" s="88"/>
      <c r="G35" s="88"/>
      <c r="H35" s="88"/>
      <c r="J35" s="76"/>
      <c r="K35" s="76"/>
      <c r="L35" s="76"/>
    </row>
    <row r="36" spans="2:12" x14ac:dyDescent="0.3">
      <c r="B36" s="298" t="s">
        <v>66</v>
      </c>
      <c r="F36" s="88"/>
      <c r="G36" s="88"/>
      <c r="H36" s="88"/>
      <c r="J36" s="76"/>
      <c r="K36" s="76"/>
      <c r="L36" s="76"/>
    </row>
    <row r="37" spans="2:12" x14ac:dyDescent="0.3">
      <c r="B37" s="300" t="s">
        <v>65</v>
      </c>
      <c r="F37" s="78">
        <v>-9747811.459999999</v>
      </c>
      <c r="G37" s="88"/>
      <c r="H37" s="79">
        <v>-1449196.0999999999</v>
      </c>
      <c r="J37" s="81">
        <v>-9758158.379999999</v>
      </c>
      <c r="K37" s="76"/>
      <c r="L37" s="79">
        <v>-1552029.6500000001</v>
      </c>
    </row>
    <row r="38" spans="2:12" x14ac:dyDescent="0.3">
      <c r="B38" s="302" t="s">
        <v>64</v>
      </c>
      <c r="F38" s="80">
        <v>-9747811.459999999</v>
      </c>
      <c r="G38" s="88"/>
      <c r="H38" s="80">
        <v>-1449196.0999999999</v>
      </c>
      <c r="J38" s="80">
        <v>-9758158.379999999</v>
      </c>
      <c r="K38" s="76"/>
      <c r="L38" s="80">
        <v>-1552029.6500000001</v>
      </c>
    </row>
    <row r="39" spans="2:12" ht="6" customHeight="1" x14ac:dyDescent="0.3">
      <c r="B39" s="303"/>
      <c r="F39" s="91"/>
      <c r="G39" s="88"/>
      <c r="H39" s="91"/>
      <c r="J39" s="91"/>
      <c r="K39" s="76"/>
      <c r="L39" s="91"/>
    </row>
    <row r="40" spans="2:12" x14ac:dyDescent="0.3">
      <c r="B40" s="298" t="s">
        <v>63</v>
      </c>
      <c r="F40" s="88"/>
      <c r="G40" s="88"/>
      <c r="H40" s="88"/>
      <c r="J40" s="76"/>
      <c r="K40" s="76"/>
      <c r="L40" s="76"/>
    </row>
    <row r="41" spans="2:12" ht="15" customHeight="1" x14ac:dyDescent="0.3">
      <c r="B41" s="300" t="s">
        <v>62</v>
      </c>
      <c r="F41" s="78"/>
      <c r="G41" s="88"/>
      <c r="H41" s="79">
        <v>5949956.0800000001</v>
      </c>
      <c r="J41" s="81"/>
      <c r="K41" s="76"/>
      <c r="L41" s="79">
        <v>5949956.0800000001</v>
      </c>
    </row>
    <row r="42" spans="2:12" ht="6" customHeight="1" x14ac:dyDescent="0.3">
      <c r="B42" s="87"/>
      <c r="F42" s="88"/>
      <c r="G42" s="88"/>
      <c r="H42" s="88"/>
      <c r="J42" s="76"/>
      <c r="K42" s="76"/>
      <c r="L42" s="76"/>
    </row>
    <row r="43" spans="2:12" x14ac:dyDescent="0.3">
      <c r="B43" s="302" t="s">
        <v>61</v>
      </c>
      <c r="F43" s="80">
        <v>0</v>
      </c>
      <c r="G43" s="88"/>
      <c r="H43" s="80">
        <v>5949956.0800000001</v>
      </c>
      <c r="J43" s="80">
        <v>0</v>
      </c>
      <c r="K43" s="76"/>
      <c r="L43" s="80">
        <v>5949956.0800000001</v>
      </c>
    </row>
    <row r="44" spans="2:12" ht="6" customHeight="1" x14ac:dyDescent="0.3">
      <c r="B44" s="87"/>
      <c r="F44" s="88"/>
      <c r="G44" s="88"/>
      <c r="H44" s="88"/>
      <c r="J44" s="76"/>
      <c r="K44" s="76"/>
      <c r="L44" s="76"/>
    </row>
    <row r="45" spans="2:12" x14ac:dyDescent="0.3">
      <c r="B45" s="302" t="s">
        <v>60</v>
      </c>
      <c r="F45" s="80">
        <v>-474604.78000002354</v>
      </c>
      <c r="G45" s="88"/>
      <c r="H45" s="80">
        <v>5990730.0699999994</v>
      </c>
      <c r="J45" s="80">
        <v>680546.15000003576</v>
      </c>
      <c r="K45" s="76"/>
      <c r="L45" s="80">
        <v>6249981.5799999889</v>
      </c>
    </row>
    <row r="46" spans="2:12" ht="6" customHeight="1" x14ac:dyDescent="0.3">
      <c r="B46" s="87"/>
      <c r="F46" s="88"/>
      <c r="G46" s="88"/>
      <c r="H46" s="88"/>
      <c r="J46" s="76"/>
      <c r="K46" s="76"/>
      <c r="L46" s="76"/>
    </row>
    <row r="47" spans="2:12" ht="15" customHeight="1" x14ac:dyDescent="0.3">
      <c r="B47" s="304" t="s">
        <v>125</v>
      </c>
      <c r="F47" s="79">
        <v>16121213.970000001</v>
      </c>
      <c r="G47" s="88"/>
      <c r="H47" s="79">
        <v>12725280.949999999</v>
      </c>
      <c r="J47" s="79">
        <v>17790908.399999999</v>
      </c>
      <c r="K47" s="76"/>
      <c r="L47" s="79">
        <v>13051606.939999999</v>
      </c>
    </row>
    <row r="48" spans="2:12" ht="6" customHeight="1" x14ac:dyDescent="0.3">
      <c r="B48" s="87"/>
      <c r="F48" s="88"/>
      <c r="G48" s="88"/>
      <c r="H48" s="88"/>
      <c r="J48" s="76"/>
      <c r="K48" s="76"/>
      <c r="L48" s="76"/>
    </row>
    <row r="49" spans="1:13" ht="15" customHeight="1" x14ac:dyDescent="0.3">
      <c r="B49" s="304" t="s">
        <v>126</v>
      </c>
      <c r="F49" s="79">
        <v>15646609.189999999</v>
      </c>
      <c r="G49" s="88"/>
      <c r="H49" s="79">
        <v>18716011.02</v>
      </c>
      <c r="J49" s="79">
        <v>18471454.550000001</v>
      </c>
      <c r="K49" s="76"/>
      <c r="L49" s="79">
        <v>19301588.52</v>
      </c>
    </row>
    <row r="50" spans="1:13" ht="6" customHeight="1" x14ac:dyDescent="0.3">
      <c r="B50" s="87"/>
      <c r="F50" s="88"/>
      <c r="G50" s="88"/>
      <c r="H50" s="88"/>
      <c r="J50" s="76"/>
      <c r="K50" s="76"/>
      <c r="L50" s="76"/>
    </row>
    <row r="51" spans="1:13" x14ac:dyDescent="0.3">
      <c r="A51" s="304"/>
      <c r="B51" s="302" t="s">
        <v>59</v>
      </c>
      <c r="F51" s="80">
        <v>-474604.78000000119</v>
      </c>
      <c r="G51" s="88"/>
      <c r="H51" s="80">
        <v>5990730.0700000003</v>
      </c>
      <c r="J51" s="80">
        <v>680546.15000000224</v>
      </c>
      <c r="K51" s="76"/>
      <c r="L51" s="80">
        <v>6249981.5800000001</v>
      </c>
    </row>
    <row r="52" spans="1:13" x14ac:dyDescent="0.3">
      <c r="B52" s="305" t="s">
        <v>55</v>
      </c>
    </row>
    <row r="53" spans="1:13" x14ac:dyDescent="0.3">
      <c r="F53" s="209">
        <f>F45-F51</f>
        <v>-2.2351741790771484E-8</v>
      </c>
      <c r="G53" s="209">
        <f t="shared" ref="G53" si="0">G45-G51</f>
        <v>0</v>
      </c>
      <c r="H53" s="209">
        <f>H45-H51</f>
        <v>0</v>
      </c>
      <c r="I53" s="209"/>
      <c r="J53" s="209">
        <f>J45-J51</f>
        <v>3.3527612686157227E-8</v>
      </c>
      <c r="K53" s="209">
        <f t="shared" ref="K53" si="1">K45-K51</f>
        <v>0</v>
      </c>
      <c r="L53" s="209">
        <f>L45-L51</f>
        <v>-1.1175870895385742E-8</v>
      </c>
      <c r="M53" s="209"/>
    </row>
    <row r="54" spans="1:13" x14ac:dyDescent="0.3">
      <c r="J54" s="306"/>
    </row>
    <row r="55" spans="1:13" x14ac:dyDescent="0.3">
      <c r="F55" s="306">
        <f>F8-DRE!F32</f>
        <v>0</v>
      </c>
      <c r="H55" s="306">
        <f>H8-DRE!H32</f>
        <v>0</v>
      </c>
      <c r="J55" s="306">
        <f>J8-DRE!N32</f>
        <v>0</v>
      </c>
      <c r="L55" s="306">
        <f>L8-DRE!P32</f>
        <v>0</v>
      </c>
    </row>
    <row r="57" spans="1:13" x14ac:dyDescent="0.3">
      <c r="J57" s="306"/>
    </row>
  </sheetData>
  <mergeCells count="5">
    <mergeCell ref="J4:L5"/>
    <mergeCell ref="F4:H5"/>
    <mergeCell ref="D4:D6"/>
    <mergeCell ref="B4:B6"/>
    <mergeCell ref="A1:L2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U57"/>
  <sheetViews>
    <sheetView showGridLines="0" zoomScale="80" zoomScaleNormal="80" zoomScaleSheetLayoutView="90" workbookViewId="0">
      <selection activeCell="I15" sqref="I15"/>
    </sheetView>
  </sheetViews>
  <sheetFormatPr defaultRowHeight="15" x14ac:dyDescent="0.3"/>
  <cols>
    <col min="1" max="1" width="4.6640625" style="39" customWidth="1"/>
    <col min="2" max="2" width="6.33203125" style="38" bestFit="1" customWidth="1"/>
    <col min="3" max="3" width="68.33203125" style="37" bestFit="1" customWidth="1"/>
    <col min="4" max="4" width="2" style="37" customWidth="1"/>
    <col min="5" max="5" width="5.83203125" style="37" bestFit="1" customWidth="1"/>
    <col min="6" max="6" width="2" style="37" customWidth="1"/>
    <col min="7" max="7" width="18.83203125" style="37" customWidth="1"/>
    <col min="8" max="8" width="2.33203125" style="163" customWidth="1"/>
    <col min="9" max="9" width="18.83203125" style="37" customWidth="1"/>
    <col min="10" max="10" width="2.33203125" style="163" customWidth="1"/>
    <col min="11" max="11" width="18.83203125" style="37" customWidth="1"/>
    <col min="12" max="12" width="2.33203125" style="163" customWidth="1"/>
    <col min="13" max="13" width="18.83203125" style="37" customWidth="1"/>
    <col min="14" max="14" width="10.33203125" style="37" customWidth="1"/>
    <col min="15" max="15" width="3.33203125" style="37" customWidth="1"/>
    <col min="16" max="16" width="9.83203125" style="37" customWidth="1"/>
    <col min="17" max="17" width="9.33203125" style="37"/>
    <col min="18" max="18" width="17.83203125" style="37" customWidth="1"/>
    <col min="19" max="16384" width="9.33203125" style="37"/>
  </cols>
  <sheetData>
    <row r="1" spans="1:21" ht="15.75" customHeight="1" x14ac:dyDescent="0.3">
      <c r="A1" s="392" t="s">
        <v>128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21" x14ac:dyDescent="0.3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</row>
    <row r="3" spans="1:21" ht="15.75" customHeight="1" x14ac:dyDescent="0.3">
      <c r="B3" s="72"/>
      <c r="C3" s="71"/>
      <c r="D3" s="70"/>
      <c r="E3" s="71"/>
      <c r="F3" s="70"/>
      <c r="G3" s="73" t="s">
        <v>19</v>
      </c>
      <c r="H3" s="185"/>
      <c r="I3" s="73"/>
      <c r="J3" s="161"/>
      <c r="K3" s="73" t="s">
        <v>18</v>
      </c>
      <c r="L3" s="73"/>
      <c r="M3" s="73"/>
    </row>
    <row r="4" spans="1:21" ht="34.5" customHeight="1" x14ac:dyDescent="0.3">
      <c r="B4" s="96"/>
      <c r="C4" s="97" t="s">
        <v>51</v>
      </c>
      <c r="D4" s="70"/>
      <c r="E4" s="97" t="s">
        <v>20</v>
      </c>
      <c r="F4" s="70"/>
      <c r="G4" s="391" t="s">
        <v>167</v>
      </c>
      <c r="H4" s="391"/>
      <c r="I4" s="391"/>
      <c r="J4" s="161"/>
      <c r="K4" s="391" t="s">
        <v>167</v>
      </c>
      <c r="L4" s="391"/>
      <c r="M4" s="391"/>
    </row>
    <row r="5" spans="1:21" ht="21.75" customHeight="1" x14ac:dyDescent="0.3">
      <c r="B5" s="89"/>
      <c r="C5" s="90"/>
      <c r="D5" s="49"/>
      <c r="E5" s="93"/>
      <c r="F5" s="49"/>
      <c r="G5" s="184">
        <v>2021</v>
      </c>
      <c r="H5" s="160"/>
      <c r="I5" s="184">
        <v>2020</v>
      </c>
      <c r="J5" s="162"/>
      <c r="K5" s="184">
        <v>2021</v>
      </c>
      <c r="L5" s="160"/>
      <c r="M5" s="184">
        <v>2020</v>
      </c>
      <c r="R5" s="69"/>
    </row>
    <row r="6" spans="1:21" ht="30" x14ac:dyDescent="0.3">
      <c r="B6" s="89"/>
      <c r="C6" s="90"/>
      <c r="D6" s="49"/>
      <c r="E6" s="93"/>
      <c r="F6" s="49"/>
      <c r="G6" s="98"/>
      <c r="H6" s="160"/>
      <c r="I6" s="230" t="s">
        <v>165</v>
      </c>
      <c r="J6" s="162"/>
      <c r="K6" s="92"/>
      <c r="L6" s="186"/>
      <c r="M6" s="221" t="s">
        <v>165</v>
      </c>
      <c r="R6" s="69"/>
    </row>
    <row r="7" spans="1:21" ht="15.75" x14ac:dyDescent="0.35">
      <c r="B7" s="57">
        <v>1</v>
      </c>
      <c r="C7" s="56" t="s">
        <v>121</v>
      </c>
      <c r="D7" s="55"/>
      <c r="E7" s="55"/>
      <c r="F7" s="55"/>
      <c r="G7" s="54">
        <v>20269099.91</v>
      </c>
      <c r="H7" s="190"/>
      <c r="I7" s="188">
        <v>22080160.049999997</v>
      </c>
      <c r="K7" s="54">
        <v>37134166.149999999</v>
      </c>
      <c r="L7" s="190"/>
      <c r="M7" s="54">
        <v>34262759.539999999</v>
      </c>
      <c r="R7" s="47"/>
      <c r="S7" s="44"/>
    </row>
    <row r="8" spans="1:21" ht="15.75" x14ac:dyDescent="0.35">
      <c r="B8" s="38" t="s">
        <v>120</v>
      </c>
      <c r="C8" s="61" t="s">
        <v>119</v>
      </c>
      <c r="D8" s="61"/>
      <c r="E8" s="61"/>
      <c r="F8" s="61"/>
      <c r="G8" s="82">
        <v>21028251.18</v>
      </c>
      <c r="H8" s="191"/>
      <c r="I8" s="147">
        <v>22112085.799999997</v>
      </c>
      <c r="K8" s="82">
        <v>37893317.420000002</v>
      </c>
      <c r="L8" s="191"/>
      <c r="M8" s="62">
        <v>34294685.289999999</v>
      </c>
      <c r="R8" s="62"/>
      <c r="S8" s="44"/>
    </row>
    <row r="9" spans="1:21" ht="15.75" x14ac:dyDescent="0.35">
      <c r="B9" s="38" t="s">
        <v>118</v>
      </c>
      <c r="C9" s="67" t="s">
        <v>117</v>
      </c>
      <c r="D9" s="67"/>
      <c r="E9" s="67"/>
      <c r="F9" s="67"/>
      <c r="G9" s="82">
        <v>-759151.27</v>
      </c>
      <c r="H9" s="191"/>
      <c r="I9" s="147">
        <v>-31925.75</v>
      </c>
      <c r="K9" s="82">
        <v>-759151.27</v>
      </c>
      <c r="L9" s="191"/>
      <c r="M9" s="62">
        <v>-31925.75</v>
      </c>
      <c r="R9" s="62"/>
      <c r="S9" s="44"/>
    </row>
    <row r="10" spans="1:21" ht="6" customHeight="1" x14ac:dyDescent="0.3">
      <c r="B10" s="43"/>
      <c r="C10" s="60"/>
      <c r="D10" s="49"/>
      <c r="E10" s="49"/>
      <c r="F10" s="49"/>
      <c r="G10" s="68"/>
      <c r="H10" s="192"/>
      <c r="I10" s="189"/>
      <c r="K10" s="68"/>
      <c r="L10" s="192"/>
      <c r="M10" s="68"/>
      <c r="R10" s="45"/>
    </row>
    <row r="11" spans="1:21" ht="15.75" x14ac:dyDescent="0.35">
      <c r="B11" s="85">
        <v>2</v>
      </c>
      <c r="C11" s="64" t="s">
        <v>116</v>
      </c>
      <c r="D11" s="55"/>
      <c r="E11" s="55"/>
      <c r="F11" s="55"/>
      <c r="G11" s="54">
        <v>-7750552.4100000011</v>
      </c>
      <c r="H11" s="190"/>
      <c r="I11" s="188">
        <v>-7545765.4099999992</v>
      </c>
      <c r="K11" s="54">
        <v>-10652005.910000002</v>
      </c>
      <c r="L11" s="190"/>
      <c r="M11" s="54">
        <v>-13147613.119999999</v>
      </c>
      <c r="R11" s="47"/>
      <c r="S11" s="44"/>
    </row>
    <row r="12" spans="1:21" ht="15.75" x14ac:dyDescent="0.35">
      <c r="B12" s="38" t="s">
        <v>115</v>
      </c>
      <c r="C12" s="61" t="s">
        <v>159</v>
      </c>
      <c r="D12" s="61"/>
      <c r="E12" s="61"/>
      <c r="F12" s="61"/>
      <c r="G12" s="82">
        <v>-5573174.3900000006</v>
      </c>
      <c r="H12" s="191"/>
      <c r="I12" s="147">
        <v>-5562832.1099999994</v>
      </c>
      <c r="J12" s="164"/>
      <c r="K12" s="82">
        <v>-7319595.6800000006</v>
      </c>
      <c r="L12" s="191"/>
      <c r="M12" s="62">
        <v>-7892141.879999999</v>
      </c>
      <c r="R12" s="62"/>
      <c r="S12" s="44"/>
    </row>
    <row r="13" spans="1:21" ht="15.75" x14ac:dyDescent="0.35">
      <c r="B13" s="38" t="s">
        <v>113</v>
      </c>
      <c r="C13" s="61" t="s">
        <v>114</v>
      </c>
      <c r="D13" s="61"/>
      <c r="E13" s="61"/>
      <c r="F13" s="61"/>
      <c r="G13" s="82">
        <v>-2004767.2</v>
      </c>
      <c r="H13" s="191"/>
      <c r="I13" s="147">
        <v>-1930617.7800000003</v>
      </c>
      <c r="J13" s="164"/>
      <c r="K13" s="82">
        <v>-3159798.0100000002</v>
      </c>
      <c r="L13" s="191"/>
      <c r="M13" s="62">
        <v>-5008818.3599999994</v>
      </c>
      <c r="R13" s="62"/>
      <c r="S13" s="44"/>
    </row>
    <row r="14" spans="1:21" ht="15.75" x14ac:dyDescent="0.35">
      <c r="B14" s="38" t="s">
        <v>111</v>
      </c>
      <c r="C14" s="61" t="s">
        <v>112</v>
      </c>
      <c r="D14" s="61"/>
      <c r="E14" s="61"/>
      <c r="F14" s="61"/>
      <c r="G14" s="82">
        <v>0</v>
      </c>
      <c r="H14" s="191"/>
      <c r="I14" s="147">
        <v>0</v>
      </c>
      <c r="K14" s="82">
        <v>0</v>
      </c>
      <c r="L14" s="191"/>
      <c r="M14" s="62">
        <v>0</v>
      </c>
      <c r="P14" s="66"/>
      <c r="R14" s="62"/>
      <c r="S14" s="44"/>
      <c r="T14" s="44"/>
      <c r="U14" s="53"/>
    </row>
    <row r="15" spans="1:21" ht="15.75" x14ac:dyDescent="0.35">
      <c r="B15" s="38" t="s">
        <v>161</v>
      </c>
      <c r="C15" s="61" t="s">
        <v>160</v>
      </c>
      <c r="D15" s="61"/>
      <c r="E15" s="61"/>
      <c r="F15" s="61"/>
      <c r="G15" s="82">
        <v>-172610.82</v>
      </c>
      <c r="H15" s="192"/>
      <c r="I15" s="148">
        <v>-52315.520000000004</v>
      </c>
      <c r="K15" s="82">
        <v>-172612.22</v>
      </c>
      <c r="L15" s="192"/>
      <c r="M15" s="45">
        <v>-246652.87999999998</v>
      </c>
      <c r="R15" s="45"/>
      <c r="S15" s="44"/>
    </row>
    <row r="16" spans="1:21" ht="6" customHeight="1" x14ac:dyDescent="0.3">
      <c r="B16" s="43"/>
      <c r="C16" s="49"/>
      <c r="D16" s="49"/>
      <c r="E16" s="49"/>
      <c r="F16" s="49"/>
      <c r="G16" s="45"/>
      <c r="H16" s="192"/>
      <c r="I16" s="148"/>
      <c r="K16" s="45"/>
      <c r="L16" s="192"/>
      <c r="M16" s="45"/>
      <c r="R16" s="45"/>
    </row>
    <row r="17" spans="2:20" ht="15.75" x14ac:dyDescent="0.35">
      <c r="B17" s="57">
        <v>3</v>
      </c>
      <c r="C17" s="56" t="s">
        <v>110</v>
      </c>
      <c r="D17" s="55"/>
      <c r="E17" s="55"/>
      <c r="F17" s="55"/>
      <c r="G17" s="54">
        <v>12518547.5</v>
      </c>
      <c r="H17" s="190"/>
      <c r="I17" s="187">
        <v>14534394.639999997</v>
      </c>
      <c r="K17" s="54">
        <v>26482160.239999995</v>
      </c>
      <c r="L17" s="190"/>
      <c r="M17" s="54">
        <v>21115146.420000002</v>
      </c>
      <c r="R17" s="47"/>
      <c r="S17" s="44"/>
    </row>
    <row r="18" spans="2:20" ht="4.5" customHeight="1" x14ac:dyDescent="0.3">
      <c r="B18" s="57"/>
      <c r="C18" s="56"/>
      <c r="D18" s="55"/>
      <c r="E18" s="55"/>
      <c r="F18" s="55"/>
      <c r="G18" s="54"/>
      <c r="H18" s="190"/>
      <c r="I18" s="54"/>
      <c r="K18" s="54"/>
      <c r="L18" s="190"/>
      <c r="M18" s="54"/>
      <c r="R18" s="47"/>
    </row>
    <row r="19" spans="2:20" ht="15.75" x14ac:dyDescent="0.35">
      <c r="B19" s="57">
        <v>4</v>
      </c>
      <c r="C19" s="56" t="s">
        <v>109</v>
      </c>
      <c r="D19" s="55"/>
      <c r="E19" s="55"/>
      <c r="F19" s="55"/>
      <c r="G19" s="54">
        <v>-6446247.6900000004</v>
      </c>
      <c r="H19" s="190"/>
      <c r="I19" s="54">
        <v>-7142978.2200000007</v>
      </c>
      <c r="K19" s="54">
        <v>-6857865</v>
      </c>
      <c r="L19" s="190"/>
      <c r="M19" s="54">
        <v>-9817793.3100000005</v>
      </c>
      <c r="R19" s="47"/>
      <c r="S19" s="44"/>
    </row>
    <row r="20" spans="2:20" ht="15.75" x14ac:dyDescent="0.35">
      <c r="B20" s="38" t="s">
        <v>108</v>
      </c>
      <c r="C20" s="67" t="s">
        <v>77</v>
      </c>
      <c r="D20" s="67"/>
      <c r="E20" s="67"/>
      <c r="F20" s="67"/>
      <c r="G20" s="82">
        <v>-6458777.3900000006</v>
      </c>
      <c r="H20" s="191"/>
      <c r="I20" s="82">
        <v>-7154569.5500000007</v>
      </c>
      <c r="K20" s="82">
        <v>-7654836.3799999999</v>
      </c>
      <c r="L20" s="191"/>
      <c r="M20" s="62">
        <v>-8967782.0500000007</v>
      </c>
      <c r="P20" s="53"/>
      <c r="R20" s="62"/>
      <c r="S20" s="44"/>
      <c r="T20" s="44"/>
    </row>
    <row r="21" spans="2:20" ht="15.75" x14ac:dyDescent="0.35">
      <c r="B21" s="38" t="s">
        <v>107</v>
      </c>
      <c r="C21" s="67" t="s">
        <v>33</v>
      </c>
      <c r="D21" s="67"/>
      <c r="E21" s="67"/>
      <c r="F21" s="67"/>
      <c r="G21" s="82">
        <v>12529.700000000004</v>
      </c>
      <c r="H21" s="191"/>
      <c r="I21" s="82">
        <v>11591.33</v>
      </c>
      <c r="K21" s="82">
        <v>796971.38000000012</v>
      </c>
      <c r="L21" s="191"/>
      <c r="M21" s="62">
        <v>-850011.26</v>
      </c>
      <c r="P21" s="66"/>
      <c r="R21" s="62"/>
      <c r="S21" s="44"/>
      <c r="T21" s="44"/>
    </row>
    <row r="22" spans="2:20" ht="6" customHeight="1" x14ac:dyDescent="0.3">
      <c r="B22" s="43"/>
      <c r="C22" s="49"/>
      <c r="D22" s="49"/>
      <c r="E22" s="49"/>
      <c r="F22" s="49"/>
      <c r="G22" s="45"/>
      <c r="H22" s="192"/>
      <c r="I22" s="45"/>
      <c r="K22" s="45"/>
      <c r="L22" s="192"/>
      <c r="M22" s="45"/>
      <c r="R22" s="45"/>
    </row>
    <row r="23" spans="2:20" ht="15.75" x14ac:dyDescent="0.35">
      <c r="B23" s="57">
        <v>5</v>
      </c>
      <c r="C23" s="56" t="s">
        <v>106</v>
      </c>
      <c r="D23" s="55"/>
      <c r="E23" s="55"/>
      <c r="F23" s="55"/>
      <c r="G23" s="54">
        <v>6072299.8099999996</v>
      </c>
      <c r="H23" s="190"/>
      <c r="I23" s="54">
        <v>7391416.4199999962</v>
      </c>
      <c r="K23" s="54">
        <v>19624295.239999995</v>
      </c>
      <c r="L23" s="190"/>
      <c r="M23" s="54">
        <v>11297353.110000001</v>
      </c>
      <c r="R23" s="47"/>
      <c r="S23" s="44"/>
    </row>
    <row r="24" spans="2:20" ht="4.5" customHeight="1" x14ac:dyDescent="0.3">
      <c r="B24" s="59"/>
      <c r="C24" s="58"/>
      <c r="D24" s="49"/>
      <c r="E24" s="49"/>
      <c r="F24" s="49"/>
      <c r="G24" s="65"/>
      <c r="H24" s="192"/>
      <c r="I24" s="65"/>
      <c r="K24" s="65"/>
      <c r="L24" s="192"/>
      <c r="M24" s="65"/>
      <c r="R24" s="45"/>
    </row>
    <row r="25" spans="2:20" ht="15.75" x14ac:dyDescent="0.35">
      <c r="B25" s="85">
        <v>6</v>
      </c>
      <c r="C25" s="64" t="s">
        <v>105</v>
      </c>
      <c r="D25" s="55"/>
      <c r="E25" s="55"/>
      <c r="F25" s="55"/>
      <c r="G25" s="63">
        <v>948589.46</v>
      </c>
      <c r="H25" s="190"/>
      <c r="I25" s="63">
        <v>1634844.08</v>
      </c>
      <c r="K25" s="63">
        <v>1482276.8900000001</v>
      </c>
      <c r="L25" s="190"/>
      <c r="M25" s="63">
        <v>1638448.41</v>
      </c>
      <c r="R25" s="47"/>
      <c r="S25" s="44"/>
    </row>
    <row r="26" spans="2:20" ht="15.75" x14ac:dyDescent="0.35">
      <c r="B26" s="38" t="s">
        <v>104</v>
      </c>
      <c r="C26" s="61" t="s">
        <v>41</v>
      </c>
      <c r="D26" s="61"/>
      <c r="E26" s="61"/>
      <c r="F26" s="61"/>
      <c r="G26" s="147">
        <v>830856.08</v>
      </c>
      <c r="H26" s="191"/>
      <c r="I26" s="82">
        <v>1518336.3</v>
      </c>
      <c r="K26" s="82">
        <v>847043.11</v>
      </c>
      <c r="L26" s="191"/>
      <c r="M26" s="62">
        <v>1521940.63</v>
      </c>
      <c r="R26" s="62"/>
      <c r="S26" s="44"/>
    </row>
    <row r="27" spans="2:20" ht="15.75" x14ac:dyDescent="0.35">
      <c r="B27" s="38" t="s">
        <v>103</v>
      </c>
      <c r="C27" s="61" t="s">
        <v>102</v>
      </c>
      <c r="D27" s="61"/>
      <c r="E27" s="61"/>
      <c r="F27" s="61"/>
      <c r="G27" s="148">
        <v>117733.38</v>
      </c>
      <c r="H27" s="192"/>
      <c r="I27" s="82">
        <v>116507.78</v>
      </c>
      <c r="K27" s="82">
        <v>635233.78000000026</v>
      </c>
      <c r="L27" s="192"/>
      <c r="M27" s="45">
        <v>116507.77999999998</v>
      </c>
      <c r="O27" s="74"/>
      <c r="R27" s="45"/>
      <c r="S27" s="44"/>
    </row>
    <row r="28" spans="2:20" ht="6" customHeight="1" x14ac:dyDescent="0.3">
      <c r="B28" s="43"/>
      <c r="C28" s="49"/>
      <c r="D28" s="49"/>
      <c r="E28" s="49"/>
      <c r="F28" s="49"/>
      <c r="G28" s="45"/>
      <c r="H28" s="192"/>
      <c r="I28" s="45"/>
      <c r="K28" s="45"/>
      <c r="L28" s="192"/>
      <c r="M28" s="45"/>
      <c r="R28" s="45"/>
    </row>
    <row r="29" spans="2:20" x14ac:dyDescent="0.3">
      <c r="B29" s="57">
        <v>7</v>
      </c>
      <c r="C29" s="56" t="s">
        <v>101</v>
      </c>
      <c r="D29" s="55"/>
      <c r="E29" s="55"/>
      <c r="F29" s="55"/>
      <c r="G29" s="54">
        <v>7020889.2699999996</v>
      </c>
      <c r="H29" s="190"/>
      <c r="I29" s="54">
        <v>9026260.4999999963</v>
      </c>
      <c r="J29" s="165"/>
      <c r="K29" s="54">
        <v>21106572.129999995</v>
      </c>
      <c r="L29" s="190"/>
      <c r="M29" s="54">
        <v>12935801.520000001</v>
      </c>
      <c r="O29" s="159"/>
      <c r="R29" s="47"/>
    </row>
    <row r="30" spans="2:20" ht="5.25" customHeight="1" x14ac:dyDescent="0.3">
      <c r="B30" s="59"/>
      <c r="C30" s="49"/>
      <c r="D30" s="49"/>
      <c r="E30" s="49"/>
      <c r="F30" s="49"/>
      <c r="G30" s="45"/>
      <c r="H30" s="192"/>
      <c r="I30" s="45"/>
      <c r="K30" s="45"/>
      <c r="L30" s="192"/>
      <c r="M30" s="45"/>
      <c r="R30" s="45"/>
    </row>
    <row r="31" spans="2:20" ht="15.75" x14ac:dyDescent="0.35">
      <c r="B31" s="57">
        <v>8</v>
      </c>
      <c r="C31" s="56" t="s">
        <v>100</v>
      </c>
      <c r="D31" s="55"/>
      <c r="E31" s="55"/>
      <c r="F31" s="55"/>
      <c r="G31" s="54">
        <v>7020889.2700000014</v>
      </c>
      <c r="H31" s="190"/>
      <c r="I31" s="54">
        <v>9026260.4999999981</v>
      </c>
      <c r="J31" s="165"/>
      <c r="K31" s="54">
        <v>21106572.129999999</v>
      </c>
      <c r="L31" s="190"/>
      <c r="M31" s="54">
        <v>12935801.520000003</v>
      </c>
      <c r="P31" s="53"/>
      <c r="R31" s="47"/>
      <c r="S31" s="44"/>
    </row>
    <row r="32" spans="2:20" ht="15.75" x14ac:dyDescent="0.35">
      <c r="B32" s="84" t="s">
        <v>99</v>
      </c>
      <c r="C32" s="48" t="s">
        <v>98</v>
      </c>
      <c r="D32" s="48"/>
      <c r="E32" s="48"/>
      <c r="F32" s="48"/>
      <c r="G32" s="52">
        <v>15224104.66</v>
      </c>
      <c r="H32" s="190"/>
      <c r="I32" s="52">
        <v>18192995.880000003</v>
      </c>
      <c r="K32" s="52">
        <v>24528132.180000003</v>
      </c>
      <c r="L32" s="190"/>
      <c r="M32" s="52">
        <v>29056605.77</v>
      </c>
      <c r="R32" s="47"/>
      <c r="S32" s="44"/>
    </row>
    <row r="33" spans="1:19" ht="15.75" x14ac:dyDescent="0.35">
      <c r="B33" s="38" t="s">
        <v>97</v>
      </c>
      <c r="C33" s="46" t="s">
        <v>96</v>
      </c>
      <c r="D33" s="46"/>
      <c r="E33" s="46"/>
      <c r="F33" s="46"/>
      <c r="G33" s="82">
        <v>11335782.750000002</v>
      </c>
      <c r="H33" s="192"/>
      <c r="I33" s="82">
        <v>12813021.900000002</v>
      </c>
      <c r="K33" s="82">
        <v>18909698.84</v>
      </c>
      <c r="L33" s="192"/>
      <c r="M33" s="45">
        <v>23225874.299999997</v>
      </c>
      <c r="R33" s="45"/>
      <c r="S33" s="44"/>
    </row>
    <row r="34" spans="1:19" ht="15.75" x14ac:dyDescent="0.35">
      <c r="B34" s="38" t="s">
        <v>95</v>
      </c>
      <c r="C34" s="46" t="s">
        <v>94</v>
      </c>
      <c r="D34" s="46"/>
      <c r="E34" s="46"/>
      <c r="F34" s="46"/>
      <c r="G34" s="82">
        <v>3201536.4599999995</v>
      </c>
      <c r="H34" s="192"/>
      <c r="I34" s="82">
        <v>4656084.2600000007</v>
      </c>
      <c r="K34" s="82">
        <v>4314648.08</v>
      </c>
      <c r="L34" s="192"/>
      <c r="M34" s="45">
        <v>4699331.12</v>
      </c>
      <c r="P34" s="44"/>
      <c r="R34" s="45"/>
      <c r="S34" s="44"/>
    </row>
    <row r="35" spans="1:19" ht="15.75" x14ac:dyDescent="0.35">
      <c r="B35" s="38" t="s">
        <v>162</v>
      </c>
      <c r="C35" s="46" t="s">
        <v>163</v>
      </c>
      <c r="D35" s="46"/>
      <c r="E35" s="46"/>
      <c r="F35" s="46"/>
      <c r="G35" s="82">
        <v>686785.45</v>
      </c>
      <c r="H35" s="192"/>
      <c r="I35" s="82">
        <v>723889.72</v>
      </c>
      <c r="K35" s="82">
        <v>1303785.26</v>
      </c>
      <c r="L35" s="192"/>
      <c r="M35" s="45">
        <v>1131400.3500000001</v>
      </c>
      <c r="P35" s="44"/>
      <c r="R35" s="45"/>
      <c r="S35" s="44"/>
    </row>
    <row r="36" spans="1:19" ht="6" customHeight="1" x14ac:dyDescent="0.3">
      <c r="C36" s="49"/>
      <c r="D36" s="49"/>
      <c r="E36" s="49"/>
      <c r="F36" s="49"/>
      <c r="G36" s="51"/>
      <c r="H36" s="193"/>
      <c r="I36" s="51"/>
      <c r="K36" s="51"/>
      <c r="L36" s="193"/>
      <c r="M36" s="51"/>
      <c r="R36" s="51"/>
    </row>
    <row r="37" spans="1:19" ht="15.75" x14ac:dyDescent="0.35">
      <c r="B37" s="84" t="s">
        <v>93</v>
      </c>
      <c r="C37" s="48" t="s">
        <v>91</v>
      </c>
      <c r="D37" s="48"/>
      <c r="E37" s="48"/>
      <c r="F37" s="48"/>
      <c r="G37" s="47">
        <v>39289.61</v>
      </c>
      <c r="H37" s="190"/>
      <c r="I37" s="47">
        <v>108621.40000000001</v>
      </c>
      <c r="K37" s="47">
        <v>419416.08</v>
      </c>
      <c r="L37" s="190"/>
      <c r="M37" s="47">
        <v>500269.94999999995</v>
      </c>
      <c r="R37" s="47"/>
      <c r="S37" s="44"/>
    </row>
    <row r="38" spans="1:19" ht="15.75" x14ac:dyDescent="0.35">
      <c r="B38" s="38" t="s">
        <v>92</v>
      </c>
      <c r="C38" s="46" t="s">
        <v>91</v>
      </c>
      <c r="D38" s="46"/>
      <c r="E38" s="46"/>
      <c r="F38" s="46"/>
      <c r="G38" s="82">
        <v>39289.61</v>
      </c>
      <c r="H38" s="192"/>
      <c r="I38" s="82">
        <v>108621.40000000001</v>
      </c>
      <c r="J38" s="166"/>
      <c r="K38" s="82">
        <v>419416.08</v>
      </c>
      <c r="L38" s="192"/>
      <c r="M38" s="45">
        <v>500269.94999999995</v>
      </c>
    </row>
    <row r="39" spans="1:19" ht="6" customHeight="1" x14ac:dyDescent="0.3">
      <c r="C39" s="49"/>
      <c r="D39" s="49"/>
      <c r="E39" s="49"/>
      <c r="F39" s="49"/>
      <c r="G39" s="45"/>
      <c r="H39" s="192"/>
      <c r="I39" s="45"/>
      <c r="K39" s="45"/>
      <c r="L39" s="192"/>
      <c r="M39" s="45"/>
    </row>
    <row r="40" spans="1:19" ht="15.75" x14ac:dyDescent="0.35">
      <c r="B40" s="84" t="s">
        <v>90</v>
      </c>
      <c r="C40" s="48" t="s">
        <v>89</v>
      </c>
      <c r="D40" s="48"/>
      <c r="E40" s="48"/>
      <c r="F40" s="48"/>
      <c r="G40" s="47">
        <v>6613825.2599999998</v>
      </c>
      <c r="H40" s="190"/>
      <c r="I40" s="47">
        <v>3346484.09</v>
      </c>
      <c r="J40" s="166"/>
      <c r="K40" s="47">
        <v>14161788.529999999</v>
      </c>
      <c r="L40" s="190"/>
      <c r="M40" s="47">
        <v>7264859.9499999993</v>
      </c>
    </row>
    <row r="41" spans="1:19" ht="15.75" x14ac:dyDescent="0.35">
      <c r="B41" s="38" t="s">
        <v>88</v>
      </c>
      <c r="C41" s="50" t="s">
        <v>87</v>
      </c>
      <c r="D41" s="46"/>
      <c r="E41" s="46"/>
      <c r="F41" s="46"/>
      <c r="G41" s="82">
        <v>6613825.2599999998</v>
      </c>
      <c r="H41" s="192"/>
      <c r="I41" s="82">
        <v>3346484.09</v>
      </c>
      <c r="J41" s="166"/>
      <c r="K41" s="82">
        <v>14161788.529999999</v>
      </c>
      <c r="L41" s="192"/>
      <c r="M41" s="45">
        <v>7264859.9499999993</v>
      </c>
    </row>
    <row r="42" spans="1:19" ht="15.75" x14ac:dyDescent="0.35">
      <c r="B42" s="38" t="s">
        <v>86</v>
      </c>
      <c r="C42" s="46" t="s">
        <v>85</v>
      </c>
      <c r="D42" s="46"/>
      <c r="E42" s="46"/>
      <c r="F42" s="46"/>
      <c r="G42" s="82"/>
      <c r="H42" s="192"/>
      <c r="I42" s="82"/>
      <c r="J42" s="166"/>
      <c r="K42" s="82">
        <v>0</v>
      </c>
      <c r="L42" s="192"/>
      <c r="M42" s="45">
        <v>2</v>
      </c>
    </row>
    <row r="43" spans="1:19" ht="6" customHeight="1" x14ac:dyDescent="0.3">
      <c r="C43" s="49"/>
      <c r="D43" s="49"/>
      <c r="E43" s="49"/>
      <c r="F43" s="49"/>
      <c r="G43" s="45"/>
      <c r="H43" s="192"/>
      <c r="I43" s="45"/>
      <c r="K43" s="45"/>
      <c r="L43" s="192"/>
      <c r="M43" s="45"/>
    </row>
    <row r="44" spans="1:19" ht="15.75" x14ac:dyDescent="0.35">
      <c r="B44" s="84" t="s">
        <v>84</v>
      </c>
      <c r="C44" s="48" t="s">
        <v>83</v>
      </c>
      <c r="D44" s="48"/>
      <c r="E44" s="48"/>
      <c r="F44" s="48"/>
      <c r="G44" s="47">
        <v>-14856330.26</v>
      </c>
      <c r="H44" s="190"/>
      <c r="I44" s="47">
        <v>-12621840.870000003</v>
      </c>
      <c r="J44" s="166"/>
      <c r="K44" s="47">
        <v>-18002764.66</v>
      </c>
      <c r="L44" s="190"/>
      <c r="M44" s="47">
        <v>-23885934.149999999</v>
      </c>
    </row>
    <row r="45" spans="1:19" ht="15.75" x14ac:dyDescent="0.35">
      <c r="A45" s="37"/>
      <c r="B45" s="38" t="s">
        <v>82</v>
      </c>
      <c r="C45" s="46" t="s">
        <v>81</v>
      </c>
      <c r="D45" s="46"/>
      <c r="E45" s="46"/>
      <c r="F45" s="46"/>
      <c r="G45" s="45">
        <v>-14856330.26</v>
      </c>
      <c r="H45" s="192"/>
      <c r="I45" s="45">
        <v>-12621840.870000003</v>
      </c>
      <c r="J45" s="166"/>
      <c r="K45" s="45">
        <v>-18002764.66</v>
      </c>
      <c r="L45" s="192"/>
      <c r="M45" s="45">
        <v>-23885934.149999999</v>
      </c>
    </row>
    <row r="46" spans="1:19" ht="3.75" customHeight="1" x14ac:dyDescent="0.3">
      <c r="A46" s="37"/>
      <c r="B46" s="43"/>
      <c r="C46" s="42"/>
      <c r="G46" s="42"/>
      <c r="I46" s="42"/>
      <c r="K46" s="42"/>
      <c r="M46" s="42"/>
    </row>
    <row r="47" spans="1:19" x14ac:dyDescent="0.3">
      <c r="A47" s="37"/>
      <c r="B47" s="38" t="s">
        <v>55</v>
      </c>
    </row>
    <row r="48" spans="1:19" x14ac:dyDescent="0.3">
      <c r="A48" s="37"/>
      <c r="G48" s="53">
        <f>G45-DRE!F32</f>
        <v>0</v>
      </c>
      <c r="I48" s="53">
        <f>I44-DRE!H32</f>
        <v>0</v>
      </c>
      <c r="K48" s="53">
        <f>K45-DRE!N32</f>
        <v>0</v>
      </c>
      <c r="M48" s="53">
        <f>M45-DRE!P32</f>
        <v>0</v>
      </c>
    </row>
    <row r="49" spans="1:16" x14ac:dyDescent="0.3">
      <c r="A49" s="37"/>
      <c r="H49" s="390"/>
      <c r="J49" s="167"/>
      <c r="L49" s="390"/>
      <c r="N49" s="83"/>
      <c r="O49" s="40"/>
      <c r="P49" s="41"/>
    </row>
    <row r="50" spans="1:16" x14ac:dyDescent="0.3">
      <c r="A50" s="37"/>
      <c r="H50" s="390"/>
      <c r="J50" s="167"/>
      <c r="L50" s="390"/>
      <c r="N50" s="83"/>
      <c r="O50" s="40"/>
      <c r="P50" s="41"/>
    </row>
    <row r="51" spans="1:16" x14ac:dyDescent="0.3">
      <c r="A51" s="37"/>
      <c r="H51" s="390"/>
      <c r="J51" s="167"/>
      <c r="L51" s="390"/>
      <c r="N51" s="83"/>
      <c r="O51" s="40"/>
      <c r="P51" s="41"/>
    </row>
    <row r="52" spans="1:16" x14ac:dyDescent="0.3">
      <c r="A52" s="37"/>
      <c r="J52" s="167"/>
      <c r="N52" s="83"/>
      <c r="O52" s="40"/>
      <c r="P52" s="41"/>
    </row>
    <row r="53" spans="1:16" x14ac:dyDescent="0.3">
      <c r="A53" s="37"/>
      <c r="J53" s="167"/>
      <c r="N53" s="83"/>
      <c r="O53" s="40"/>
      <c r="P53" s="41"/>
    </row>
    <row r="54" spans="1:16" x14ac:dyDescent="0.3">
      <c r="A54" s="37"/>
      <c r="J54" s="167"/>
      <c r="N54" s="83"/>
      <c r="O54" s="40"/>
      <c r="P54" s="41"/>
    </row>
    <row r="55" spans="1:16" x14ac:dyDescent="0.3">
      <c r="A55" s="37"/>
      <c r="J55" s="167"/>
      <c r="N55" s="83"/>
      <c r="O55" s="40"/>
      <c r="P55" s="41"/>
    </row>
    <row r="56" spans="1:16" x14ac:dyDescent="0.3">
      <c r="A56" s="37"/>
      <c r="J56" s="167"/>
      <c r="N56" s="40"/>
      <c r="O56" s="40"/>
    </row>
    <row r="57" spans="1:16" x14ac:dyDescent="0.3">
      <c r="A57" s="37"/>
      <c r="J57" s="167"/>
    </row>
  </sheetData>
  <mergeCells count="5">
    <mergeCell ref="L49:L51"/>
    <mergeCell ref="H49:H51"/>
    <mergeCell ref="G4:I4"/>
    <mergeCell ref="K4:M4"/>
    <mergeCell ref="A1:M2"/>
  </mergeCells>
  <pageMargins left="0.511811024" right="0.511811024" top="0.78740157499999996" bottom="0.78740157499999996" header="0.31496062000000002" footer="0.3149606200000000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BP</vt:lpstr>
      <vt:lpstr>DRE</vt:lpstr>
      <vt:lpstr>DRA</vt:lpstr>
      <vt:lpstr>DMPL</vt:lpstr>
      <vt:lpstr>DFC</vt:lpstr>
      <vt:lpstr>DVA</vt:lpstr>
      <vt:lpstr>BP!Area_de_impressao</vt:lpstr>
      <vt:lpstr>DFC!Area_de_impressao</vt:lpstr>
      <vt:lpstr>DRE!Area_de_impressao</vt:lpstr>
      <vt:lpstr>DVA!Area_de_impressao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Narayana Dutra</dc:creator>
  <cp:lastModifiedBy>Ana Maria De Sena</cp:lastModifiedBy>
  <cp:lastPrinted>2020-11-25T18:14:02Z</cp:lastPrinted>
  <dcterms:created xsi:type="dcterms:W3CDTF">2018-11-09T19:08:34Z</dcterms:created>
  <dcterms:modified xsi:type="dcterms:W3CDTF">2022-03-28T13:37:27Z</dcterms:modified>
</cp:coreProperties>
</file>