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ntabilidade\Demonstrações Contábeis\1. Demonstrações\2020\"/>
    </mc:Choice>
  </mc:AlternateContent>
  <bookViews>
    <workbookView xWindow="0" yWindow="0" windowWidth="28800" windowHeight="13725" tabRatio="708" activeTab="5"/>
  </bookViews>
  <sheets>
    <sheet name="BP" sheetId="1" r:id="rId1"/>
    <sheet name="DRE" sheetId="3" r:id="rId2"/>
    <sheet name="DRA" sheetId="4" r:id="rId3"/>
    <sheet name="DMPL" sheetId="5" r:id="rId4"/>
    <sheet name="DFC" sheetId="6" r:id="rId5"/>
    <sheet name="DVA" sheetId="10" r:id="rId6"/>
  </sheets>
  <definedNames>
    <definedName name="_xlnm.Print_Area" localSheetId="0">BP!$A$1:$AB$32</definedName>
    <definedName name="_xlnm.Print_Area" localSheetId="4">DFC!$A$1:$L$53</definedName>
    <definedName name="_xlnm.Print_Area" localSheetId="3">DMPL!$A$1:$P$47</definedName>
    <definedName name="_xlnm.Print_Area" localSheetId="2">DRA!$A$2:$K$35</definedName>
    <definedName name="_xlnm.Print_Area" localSheetId="1">DRE!$A$1:$K$39</definedName>
    <definedName name="_xlnm.Print_Area" localSheetId="5">DVA!$A$1:$M$45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3" l="1"/>
  <c r="G34" i="3"/>
  <c r="I34" i="3"/>
  <c r="K34" i="3"/>
  <c r="J56" i="6" l="1"/>
  <c r="J46" i="5" l="1"/>
  <c r="J25" i="5" l="1"/>
  <c r="K10" i="4" l="1"/>
  <c r="G10" i="4"/>
  <c r="N39" i="5"/>
  <c r="N40" i="5"/>
  <c r="N41" i="5"/>
  <c r="N42" i="5"/>
  <c r="N19" i="5"/>
  <c r="G46" i="10" l="1"/>
  <c r="I46" i="10" l="1"/>
  <c r="M46" i="10" l="1"/>
  <c r="K46" i="10"/>
  <c r="L56" i="6" l="1"/>
  <c r="H56" i="6"/>
  <c r="F56" i="6"/>
  <c r="I10" i="4" l="1"/>
  <c r="E10" i="4"/>
  <c r="K8" i="4"/>
  <c r="K12" i="4" s="1"/>
  <c r="I8" i="4"/>
  <c r="I12" i="4" s="1"/>
  <c r="G8" i="4"/>
  <c r="E8" i="4"/>
  <c r="E12" i="4" s="1"/>
  <c r="G12" i="4" l="1"/>
  <c r="J54" i="6" l="1"/>
  <c r="L54" i="6" l="1"/>
  <c r="N43" i="5" l="1"/>
  <c r="N44" i="5"/>
  <c r="N38" i="5"/>
  <c r="N32" i="5"/>
  <c r="N33" i="5"/>
  <c r="L34" i="5"/>
  <c r="N30" i="5"/>
  <c r="N31" i="5"/>
  <c r="N29" i="5"/>
  <c r="N20" i="5"/>
  <c r="N18" i="5"/>
  <c r="N9" i="5"/>
  <c r="N10" i="5"/>
  <c r="N8" i="5"/>
  <c r="N34" i="5" l="1"/>
  <c r="J34" i="5" l="1"/>
  <c r="J35" i="5" s="1"/>
  <c r="J14" i="5"/>
  <c r="J15" i="5" s="1"/>
  <c r="J24" i="5"/>
  <c r="N45" i="5" l="1"/>
  <c r="L45" i="5"/>
  <c r="F45" i="5"/>
  <c r="H45" i="5"/>
  <c r="H24" i="5" l="1"/>
  <c r="H25" i="5" s="1"/>
  <c r="F24" i="5"/>
  <c r="F25" i="5" s="1"/>
  <c r="L14" i="5"/>
  <c r="V33" i="1" l="1"/>
  <c r="F54" i="6" l="1"/>
  <c r="L15" i="5"/>
  <c r="AB33" i="1" l="1"/>
  <c r="X33" i="1"/>
  <c r="Z33" i="1"/>
  <c r="H54" i="6" l="1"/>
  <c r="K54" i="6" l="1"/>
  <c r="G54" i="6"/>
  <c r="L46" i="5" l="1"/>
  <c r="H46" i="5"/>
  <c r="F46" i="5"/>
  <c r="L35" i="5"/>
  <c r="H34" i="5"/>
  <c r="H35" i="5" s="1"/>
  <c r="F34" i="5"/>
  <c r="F35" i="5" s="1"/>
  <c r="N35" i="5" l="1"/>
  <c r="N46" i="5"/>
  <c r="L24" i="5" l="1"/>
  <c r="L25" i="5" s="1"/>
  <c r="H14" i="5"/>
  <c r="H15" i="5" s="1"/>
  <c r="F14" i="5"/>
  <c r="F15" i="5" s="1"/>
  <c r="N14" i="5"/>
  <c r="N15" i="5" s="1"/>
  <c r="N24" i="5" l="1"/>
  <c r="N25" i="5" s="1"/>
</calcChain>
</file>

<file path=xl/sharedStrings.xml><?xml version="1.0" encoding="utf-8"?>
<sst xmlns="http://schemas.openxmlformats.org/spreadsheetml/2006/main" count="252" uniqueCount="173">
  <si>
    <t>As notas explicativas são parte integrante das demonstrações financeiras.</t>
  </si>
  <si>
    <t>Total do Ativo</t>
  </si>
  <si>
    <t>Total do ativo não circulante</t>
  </si>
  <si>
    <t>Intangível</t>
  </si>
  <si>
    <t>Imobilizado Líquido</t>
  </si>
  <si>
    <t>Investimentos</t>
  </si>
  <si>
    <t>Outros Valores a Receber</t>
  </si>
  <si>
    <t>Bloqueios Judiciais</t>
  </si>
  <si>
    <t>Contas a Receber</t>
  </si>
  <si>
    <t>Realizável a longo prazo</t>
  </si>
  <si>
    <t>Não Circulante</t>
  </si>
  <si>
    <t>Total do ativo circulante</t>
  </si>
  <si>
    <t>Despesas Antecipadas</t>
  </si>
  <si>
    <t>Estoques</t>
  </si>
  <si>
    <t xml:space="preserve">  Outros valores a receber</t>
  </si>
  <si>
    <t xml:space="preserve">  Devedores Diversos</t>
  </si>
  <si>
    <t xml:space="preserve">  Impostos a Recuperar</t>
  </si>
  <si>
    <t xml:space="preserve">  Adiantamentos</t>
  </si>
  <si>
    <t>Outros Créditos</t>
  </si>
  <si>
    <t>Caixa e Equivalentes de Caixa</t>
  </si>
  <si>
    <t>Circulante</t>
  </si>
  <si>
    <t>Consolidado</t>
  </si>
  <si>
    <t>Controladora</t>
  </si>
  <si>
    <t>Nota</t>
  </si>
  <si>
    <t>Ativo</t>
  </si>
  <si>
    <t>Total do Passivo e Patrimônio Líquido</t>
  </si>
  <si>
    <t>Total do patrimônio líquido</t>
  </si>
  <si>
    <t>Prejuízos acumulados</t>
  </si>
  <si>
    <t>Créditos para aumento de capital</t>
  </si>
  <si>
    <t>Capital Social</t>
  </si>
  <si>
    <t>Total do passivo</t>
  </si>
  <si>
    <t>Total do passivo não circulante</t>
  </si>
  <si>
    <t>Outros Créditos da União</t>
  </si>
  <si>
    <t>Provisão para contingências</t>
  </si>
  <si>
    <t>Contas a Pagar</t>
  </si>
  <si>
    <t>Total do passivo circulante</t>
  </si>
  <si>
    <t>Outras Obrigações</t>
  </si>
  <si>
    <t>Provisões</t>
  </si>
  <si>
    <t>Obrigações Fiscais e Trabalhistas</t>
  </si>
  <si>
    <t>Fornecedores</t>
  </si>
  <si>
    <t>Passivo e Patrimônio Líquido</t>
  </si>
  <si>
    <t>Lucro/(Prejuízo) líquido por ação (em R$)</t>
  </si>
  <si>
    <t>Lucro/(Prejuízo) líquido do exercício</t>
  </si>
  <si>
    <t>IRPJ e CSLL</t>
  </si>
  <si>
    <t>Lucro/(Prejuízo) antes dos tributos</t>
  </si>
  <si>
    <t>Despesas financeiras</t>
  </si>
  <si>
    <t>Receitas financeiras</t>
  </si>
  <si>
    <t>Lucro/(Prejuízo) antes das receitas e despesas financeiras</t>
  </si>
  <si>
    <t>Outras (despesas)/receitas operacionais</t>
  </si>
  <si>
    <t>Receitas patrimoniais</t>
  </si>
  <si>
    <t>(Provisões)/Reversões para passivos contingentes</t>
  </si>
  <si>
    <t>Provisões diversas</t>
  </si>
  <si>
    <t>Despesas tributárias</t>
  </si>
  <si>
    <t>Perdas pela Não Recuperabilidade de Ativos</t>
  </si>
  <si>
    <t>(Despesas)/Receitas operacionais</t>
  </si>
  <si>
    <t>Lucro Bruto</t>
  </si>
  <si>
    <t>Custos operacionais</t>
  </si>
  <si>
    <t>Receita Líquida dos serviços</t>
  </si>
  <si>
    <t>Descrição</t>
  </si>
  <si>
    <t xml:space="preserve"> </t>
  </si>
  <si>
    <t>Resultado Abrangente Consolidado do Período</t>
  </si>
  <si>
    <t>Outros Resultados Abrangentes</t>
  </si>
  <si>
    <t>As notas explicativas são parte integrante das demonstrações financeiras</t>
  </si>
  <si>
    <t>Compensação de prejuízos com redução de capital (Nota 17)</t>
  </si>
  <si>
    <t>Recebimento dos créditos para aumento de capital</t>
  </si>
  <si>
    <t>Atualização dos créditos para aumento de capital</t>
  </si>
  <si>
    <t>Ajustes de Exercícios Anteriores</t>
  </si>
  <si>
    <t>Prejuízo líquido do período</t>
  </si>
  <si>
    <t>Total do Patrimônio Líquido</t>
  </si>
  <si>
    <t>Variação de Caixa e Equivalentes de Caixa</t>
  </si>
  <si>
    <t>Aumento (redução) líquido de caixa e equivalentes de caixa</t>
  </si>
  <si>
    <t>Caixa líquido das atividades de financiamento</t>
  </si>
  <si>
    <t>Crédito para aumento de capital</t>
  </si>
  <si>
    <t>Parcelamentos tributários e outros parcelamentos</t>
  </si>
  <si>
    <t>Fluxos de caixa das atividades de financiamento</t>
  </si>
  <si>
    <t>Caixa líquido aplicado nas atividades de investimento</t>
  </si>
  <si>
    <t>Aquisições de imobilizado</t>
  </si>
  <si>
    <t>Fluxos de caixa das atividades de investimento</t>
  </si>
  <si>
    <t>Caixa líquido gerado pelas atividades operacionais</t>
  </si>
  <si>
    <t>Imposto de renda e contribuição social pagos</t>
  </si>
  <si>
    <t>Caixa gerado pelas operações</t>
  </si>
  <si>
    <t>Outros passivos não circulantes</t>
  </si>
  <si>
    <t>Provisões de Férias e 13º Salário</t>
  </si>
  <si>
    <t>Aumento (Redução) de Passivos</t>
  </si>
  <si>
    <t>Outros ativos não circulantes</t>
  </si>
  <si>
    <t>Despesas antecipadas</t>
  </si>
  <si>
    <t>Outros créditos</t>
  </si>
  <si>
    <t>Clientes e contas a receber</t>
  </si>
  <si>
    <t>Redução (Aumento) de Ativos</t>
  </si>
  <si>
    <t>Despesas de atualização monetária</t>
  </si>
  <si>
    <t>Depreciação e amortização</t>
  </si>
  <si>
    <t>Ajustes do Lucro Líquido</t>
  </si>
  <si>
    <t>Prejuízo antes do imposto de renda e da contribuição social</t>
  </si>
  <si>
    <t>Fluxos de caixa das atividades operacionais</t>
  </si>
  <si>
    <t>Lucros retidos / Prejuízo do exercício</t>
  </si>
  <si>
    <t>8.4.1</t>
  </si>
  <si>
    <t>Remuneração de capitais próprios</t>
  </si>
  <si>
    <t>8.4</t>
  </si>
  <si>
    <t>Aluguéis</t>
  </si>
  <si>
    <t>8.3.2</t>
  </si>
  <si>
    <t>Juros e Correção Monetária</t>
  </si>
  <si>
    <t>8.3.1</t>
  </si>
  <si>
    <t>Remuneração de capitais de terceiros</t>
  </si>
  <si>
    <t>8.3</t>
  </si>
  <si>
    <t>Impostos, taxas e contribuições</t>
  </si>
  <si>
    <t>8.2.1</t>
  </si>
  <si>
    <t>8.2</t>
  </si>
  <si>
    <t>Benefícios</t>
  </si>
  <si>
    <t>8.1.2</t>
  </si>
  <si>
    <t xml:space="preserve">Remuneração Direta e encargos sociais </t>
  </si>
  <si>
    <t>8.1.1</t>
  </si>
  <si>
    <t>Pessoal</t>
  </si>
  <si>
    <t>8.1</t>
  </si>
  <si>
    <t>Valor adicionado distribuido</t>
  </si>
  <si>
    <t>Valor adicionado a distribuir</t>
  </si>
  <si>
    <t>Outras</t>
  </si>
  <si>
    <t>6.2</t>
  </si>
  <si>
    <t>6.1</t>
  </si>
  <si>
    <t>Valor adicionado recebido em transferência</t>
  </si>
  <si>
    <t>Valor adicionado líquido</t>
  </si>
  <si>
    <t>4.2</t>
  </si>
  <si>
    <t>4.1</t>
  </si>
  <si>
    <t>Retenções</t>
  </si>
  <si>
    <t>Valor adicionado bruto</t>
  </si>
  <si>
    <t>2.3</t>
  </si>
  <si>
    <t>Perda / Recuperação de valores ativos</t>
  </si>
  <si>
    <t>2.2</t>
  </si>
  <si>
    <t>Materiais, energia, serviços de terceiros e outros</t>
  </si>
  <si>
    <t>2.1</t>
  </si>
  <si>
    <t>Insumos adquiridos de terceiros</t>
  </si>
  <si>
    <t>Provisão para créditos de liquidação duvidosa</t>
  </si>
  <si>
    <t>1.2</t>
  </si>
  <si>
    <t>Vendas de mercadoria, produtos e serviços</t>
  </si>
  <si>
    <t>1.1</t>
  </si>
  <si>
    <t>Receitas</t>
  </si>
  <si>
    <t xml:space="preserve">Depósitos judiciais e Contratuais </t>
  </si>
  <si>
    <t>Passivo a descoberto</t>
  </si>
  <si>
    <t>Mutações do período</t>
  </si>
  <si>
    <t>Resultado do Período</t>
  </si>
  <si>
    <t>Caixa e equivalentes de caixa no início do período</t>
  </si>
  <si>
    <t>Caixa e equivalentes de caixa no final do período</t>
  </si>
  <si>
    <t>DEMONSTRAÇÕES DO FLUXO DE CAIXA</t>
  </si>
  <si>
    <t>DEMONSTRAÇÕES DO VALOR ADICIONADO</t>
  </si>
  <si>
    <t>DEMONSTRAÇÃO DO RESULTADO ABRANGENTE</t>
  </si>
  <si>
    <t>DEMONSTRAÇÃO DO RESULTADO DO EXERCÍCIO</t>
  </si>
  <si>
    <t>BALANÇO PATRIMONIAL</t>
  </si>
  <si>
    <t>DEMONSTRAÇÕES DAS MUTAÇÕES DO PATRIMÔNIO LÍQUIDO</t>
  </si>
  <si>
    <t>121.04.4.  .    .   -0</t>
  </si>
  <si>
    <t>112.03.1.08.    .   -0</t>
  </si>
  <si>
    <t>112.03.1.04.0002.   -0</t>
  </si>
  <si>
    <t>Perdas pela não Recuperabilidade de Ativos</t>
  </si>
  <si>
    <t>Em 31 de dezembro de 2018</t>
  </si>
  <si>
    <t>Lucros/ (Prejuízos)  acumulados</t>
  </si>
  <si>
    <t>Provisões para Contingências</t>
  </si>
  <si>
    <t>Aumento de Capital com Recursos da União</t>
  </si>
  <si>
    <t xml:space="preserve">Aborsorção de Prejuízo com Capital </t>
  </si>
  <si>
    <t>Capital social (Nota 15)</t>
  </si>
  <si>
    <t>Créditos para aumento de Capital (Nota 16)</t>
  </si>
  <si>
    <t>31 de dezembro 2019</t>
  </si>
  <si>
    <t>Em 31 de dezembro de 2019</t>
  </si>
  <si>
    <t>Realocação dos créditos para aumento de capital para o PNC</t>
  </si>
  <si>
    <t>Baixas de Imobilizado</t>
  </si>
  <si>
    <t xml:space="preserve">Contas a Receber </t>
  </si>
  <si>
    <t>Despesas administrativas e gerais</t>
  </si>
  <si>
    <t>Ganhos/Perdas Atuariais em planos de pensão</t>
  </si>
  <si>
    <t>Provisão Défict Atuarial - Plano de Pensão</t>
  </si>
  <si>
    <t>Ajustes de Avaliação Patrimonial</t>
  </si>
  <si>
    <t>Ajustes de Avaliação Patrimonial (Nota 19)</t>
  </si>
  <si>
    <t>31 de dezembro 2020</t>
  </si>
  <si>
    <t xml:space="preserve">Período de doze meses findos em 31 de dezembro de </t>
  </si>
  <si>
    <t xml:space="preserve">Período de doze meses findos em 30 de dezembro de </t>
  </si>
  <si>
    <t>Em 31 de dezembro de 2020</t>
  </si>
  <si>
    <t>Reclassificado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</si>
</sst>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43" formatCode="_-* #,##0.00_-;\-* #,##0.00_-;_-* &quot;-&quot;??_-;_-@_-"/>
    <numFmt numFmtId="164" formatCode="#,##0,"/>
    <numFmt numFmtId="165" formatCode="#,##0;\(#,##0,\)"/>
    <numFmt numFmtId="166" formatCode="#,##0.00000,"/>
    <numFmt numFmtId="167" formatCode="_-* #,##0_-;\-* #,##0_-;_-* &quot;-&quot;??_-;_-@_-"/>
    <numFmt numFmtId="168" formatCode="_-* #,##0.0000_-;\-* #,##0.0000_-;_-* &quot;-&quot;??_-;_-@_-"/>
    <numFmt numFmtId="169" formatCode="#,##0,;\(#,##0,\)"/>
    <numFmt numFmtId="170" formatCode="#,##0.00_ ;\-#,##0.00\ "/>
    <numFmt numFmtId="171" formatCode="_-* #,##0,;\(#,##0,\);_-* &quot;-&quot;??_-;_-@_-"/>
    <numFmt numFmtId="172" formatCode="00000"/>
    <numFmt numFmtId="173" formatCode="_-* #,##0.0000_-;\(#,##0.0000\);_-* &quot;-&quot;??_-;_-@_-"/>
    <numFmt numFmtId="174" formatCode="#,##0.000,;\(#,##0.000,\)"/>
    <numFmt numFmtId="175" formatCode="0.000"/>
    <numFmt numFmtId="176" formatCode="#,##0,;&quot;(&quot;#,##0,&quot;)&quot;;&quot;-&quot;#&quot; &quot;;&quot; &quot;@&quot; &quot;"/>
    <numFmt numFmtId="177" formatCode="#,##0.00,;\(#,##0.00,\)"/>
  </numFmts>
  <fonts count="26" x14ac:knownFonts="1"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10"/>
      <color theme="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Arial"/>
      <family val="2"/>
    </font>
    <font>
      <b/>
      <sz val="12"/>
      <name val="Trebuchet MS"/>
      <family val="2"/>
    </font>
    <font>
      <sz val="10"/>
      <color theme="0"/>
      <name val="Trebuchet MS"/>
      <family val="2"/>
    </font>
    <font>
      <b/>
      <sz val="11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</font>
    <font>
      <b/>
      <sz val="10"/>
      <color rgb="FF000000"/>
      <name val="Trebuchet MS"/>
      <family val="2"/>
    </font>
    <font>
      <b/>
      <sz val="10"/>
      <name val="Arial"/>
      <family val="2"/>
    </font>
    <font>
      <b/>
      <sz val="10.5"/>
      <name val="Trebuchet MS"/>
      <family val="2"/>
    </font>
    <font>
      <sz val="9"/>
      <color rgb="FF000000"/>
      <name val="Trebuchet MS"/>
      <family val="2"/>
    </font>
    <font>
      <b/>
      <sz val="10"/>
      <color rgb="FFFF0000"/>
      <name val="Trebuchet MS"/>
      <family val="2"/>
    </font>
    <font>
      <sz val="9"/>
      <color rgb="FFFF0000"/>
      <name val="Trebuchet MS"/>
      <family val="2"/>
    </font>
    <font>
      <sz val="8"/>
      <color rgb="FFFF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22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1">
    <xf numFmtId="0" fontId="0" fillId="0" borderId="0" xfId="0"/>
    <xf numFmtId="0" fontId="6" fillId="0" borderId="0" xfId="1"/>
    <xf numFmtId="43" fontId="6" fillId="0" borderId="0" xfId="1" applyNumberFormat="1"/>
    <xf numFmtId="0" fontId="6" fillId="0" borderId="0" xfId="7"/>
    <xf numFmtId="0" fontId="17" fillId="0" borderId="0" xfId="7" applyFont="1" applyAlignment="1">
      <alignment vertical="center"/>
    </xf>
    <xf numFmtId="0" fontId="18" fillId="0" borderId="0" xfId="7" applyFont="1" applyAlignment="1">
      <alignment vertical="center"/>
    </xf>
    <xf numFmtId="0" fontId="19" fillId="0" borderId="1" xfId="7" applyFont="1" applyBorder="1" applyAlignment="1">
      <alignment vertical="center"/>
    </xf>
    <xf numFmtId="0" fontId="17" fillId="0" borderId="0" xfId="7" applyFont="1" applyAlignment="1">
      <alignment horizontal="left" vertical="center" indent="1"/>
    </xf>
    <xf numFmtId="0" fontId="19" fillId="0" borderId="0" xfId="7" applyFont="1" applyAlignment="1">
      <alignment vertical="center"/>
    </xf>
    <xf numFmtId="0" fontId="17" fillId="0" borderId="0" xfId="7" applyFont="1" applyAlignment="1">
      <alignment horizontal="left" vertical="center" indent="3"/>
    </xf>
    <xf numFmtId="0" fontId="10" fillId="0" borderId="0" xfId="9" applyNumberFormat="1" applyFont="1" applyAlignment="1">
      <alignment horizontal="center" vertical="center"/>
    </xf>
    <xf numFmtId="0" fontId="6" fillId="0" borderId="0" xfId="10" applyFont="1" applyAlignment="1">
      <alignment vertical="center"/>
    </xf>
    <xf numFmtId="0" fontId="20" fillId="0" borderId="0" xfId="7" applyFont="1" applyAlignment="1">
      <alignment vertical="center"/>
    </xf>
    <xf numFmtId="0" fontId="20" fillId="0" borderId="0" xfId="7" applyFont="1" applyAlignment="1">
      <alignment horizontal="center" vertical="center"/>
    </xf>
    <xf numFmtId="0" fontId="20" fillId="0" borderId="2" xfId="7" applyFont="1" applyBorder="1" applyAlignment="1">
      <alignment horizontal="center" vertical="center"/>
    </xf>
    <xf numFmtId="0" fontId="6" fillId="0" borderId="0" xfId="11" applyFont="1"/>
    <xf numFmtId="0" fontId="6" fillId="0" borderId="0" xfId="11" applyFont="1" applyAlignment="1">
      <alignment horizontal="left" vertical="center"/>
    </xf>
    <xf numFmtId="0" fontId="6" fillId="0" borderId="0" xfId="11" applyFont="1" applyAlignment="1">
      <alignment horizontal="center" vertical="center"/>
    </xf>
    <xf numFmtId="172" fontId="6" fillId="0" borderId="0" xfId="11" applyNumberFormat="1" applyFont="1" applyAlignment="1">
      <alignment horizontal="center" vertical="center"/>
    </xf>
    <xf numFmtId="43" fontId="10" fillId="0" borderId="0" xfId="12" applyFont="1"/>
    <xf numFmtId="0" fontId="6" fillId="0" borderId="2" xfId="11" applyFont="1" applyBorder="1"/>
    <xf numFmtId="0" fontId="6" fillId="0" borderId="2" xfId="11" applyFont="1" applyBorder="1" applyAlignment="1">
      <alignment horizontal="left" vertical="center"/>
    </xf>
    <xf numFmtId="0" fontId="0" fillId="0" borderId="0" xfId="11" applyFont="1"/>
    <xf numFmtId="169" fontId="6" fillId="0" borderId="0" xfId="11" applyNumberFormat="1" applyFont="1" applyAlignment="1">
      <alignment horizontal="right" vertical="center"/>
    </xf>
    <xf numFmtId="0" fontId="6" fillId="0" borderId="0" xfId="11" applyFont="1" applyAlignment="1">
      <alignment horizontal="left" vertical="center" indent="2"/>
    </xf>
    <xf numFmtId="169" fontId="10" fillId="0" borderId="0" xfId="11" applyNumberFormat="1" applyFont="1" applyAlignment="1">
      <alignment horizontal="right" vertical="center"/>
    </xf>
    <xf numFmtId="0" fontId="10" fillId="0" borderId="0" xfId="11" applyFont="1" applyAlignment="1">
      <alignment horizontal="left" vertical="center" indent="1"/>
    </xf>
    <xf numFmtId="0" fontId="6" fillId="0" borderId="0" xfId="11" applyFont="1" applyAlignment="1">
      <alignment vertical="center"/>
    </xf>
    <xf numFmtId="169" fontId="6" fillId="0" borderId="0" xfId="13" applyNumberFormat="1" applyFont="1" applyAlignment="1">
      <alignment horizontal="right" vertical="center"/>
    </xf>
    <xf numFmtId="169" fontId="10" fillId="0" borderId="3" xfId="11" applyNumberFormat="1" applyFont="1" applyBorder="1" applyAlignment="1">
      <alignment horizontal="right" vertical="center"/>
    </xf>
    <xf numFmtId="169" fontId="6" fillId="0" borderId="0" xfId="11" applyNumberFormat="1" applyFont="1"/>
    <xf numFmtId="169" fontId="10" fillId="0" borderId="1" xfId="11" applyNumberFormat="1" applyFont="1" applyBorder="1" applyAlignment="1">
      <alignment horizontal="right" vertical="center"/>
    </xf>
    <xf numFmtId="0" fontId="10" fillId="0" borderId="0" xfId="11" applyFont="1" applyAlignment="1">
      <alignment vertical="center"/>
    </xf>
    <xf numFmtId="0" fontId="10" fillId="0" borderId="1" xfId="11" applyFont="1" applyBorder="1" applyAlignment="1">
      <alignment vertical="center"/>
    </xf>
    <xf numFmtId="0" fontId="10" fillId="0" borderId="1" xfId="11" applyFont="1" applyBorder="1" applyAlignment="1">
      <alignment horizontal="left" vertical="center"/>
    </xf>
    <xf numFmtId="0" fontId="6" fillId="0" borderId="1" xfId="11" applyFont="1" applyBorder="1" applyAlignment="1">
      <alignment vertical="center"/>
    </xf>
    <xf numFmtId="0" fontId="6" fillId="0" borderId="1" xfId="11" applyFont="1" applyBorder="1" applyAlignment="1">
      <alignment horizontal="left" vertical="center"/>
    </xf>
    <xf numFmtId="0" fontId="6" fillId="0" borderId="2" xfId="11" applyFont="1" applyBorder="1" applyAlignment="1">
      <alignment vertical="center"/>
    </xf>
    <xf numFmtId="0" fontId="6" fillId="0" borderId="0" xfId="11" applyFont="1" applyAlignment="1">
      <alignment horizontal="left" vertical="center" indent="1"/>
    </xf>
    <xf numFmtId="169" fontId="6" fillId="0" borderId="0" xfId="12" applyNumberFormat="1" applyFont="1" applyAlignment="1">
      <alignment horizontal="right" vertical="center"/>
    </xf>
    <xf numFmtId="169" fontId="10" fillId="0" borderId="2" xfId="11" applyNumberFormat="1" applyFont="1" applyBorder="1" applyAlignment="1">
      <alignment horizontal="right" vertical="center"/>
    </xf>
    <xf numFmtId="0" fontId="10" fillId="0" borderId="2" xfId="11" applyFont="1" applyBorder="1" applyAlignment="1">
      <alignment vertical="center"/>
    </xf>
    <xf numFmtId="169" fontId="6" fillId="0" borderId="1" xfId="11" applyNumberFormat="1" applyFont="1" applyBorder="1" applyAlignment="1">
      <alignment horizontal="right" vertical="center"/>
    </xf>
    <xf numFmtId="169" fontId="0" fillId="0" borderId="0" xfId="11" applyNumberFormat="1" applyFont="1"/>
    <xf numFmtId="0" fontId="0" fillId="0" borderId="0" xfId="11" applyFont="1" applyAlignment="1">
      <alignment horizontal="left" vertical="center" indent="1"/>
    </xf>
    <xf numFmtId="169" fontId="6" fillId="0" borderId="2" xfId="11" applyNumberFormat="1" applyFont="1" applyBorder="1" applyAlignment="1">
      <alignment horizontal="right" vertical="center"/>
    </xf>
    <xf numFmtId="0" fontId="10" fillId="0" borderId="0" xfId="11" applyFont="1" applyAlignment="1">
      <alignment horizontal="right" vertical="center"/>
    </xf>
    <xf numFmtId="43" fontId="6" fillId="0" borderId="0" xfId="12" applyFont="1" applyAlignment="1">
      <alignment vertical="center"/>
    </xf>
    <xf numFmtId="43" fontId="6" fillId="0" borderId="2" xfId="12" applyFont="1" applyBorder="1" applyAlignment="1">
      <alignment vertical="center"/>
    </xf>
    <xf numFmtId="43" fontId="6" fillId="0" borderId="2" xfId="12" applyFont="1" applyBorder="1" applyAlignment="1">
      <alignment horizontal="left" vertical="center"/>
    </xf>
    <xf numFmtId="0" fontId="4" fillId="0" borderId="0" xfId="1" applyFont="1"/>
    <xf numFmtId="169" fontId="6" fillId="0" borderId="0" xfId="1" applyNumberFormat="1"/>
    <xf numFmtId="43" fontId="6" fillId="0" borderId="0" xfId="6"/>
    <xf numFmtId="164" fontId="6" fillId="0" borderId="0" xfId="1" applyNumberFormat="1"/>
    <xf numFmtId="170" fontId="6" fillId="0" borderId="0" xfId="1" applyNumberFormat="1"/>
    <xf numFmtId="164" fontId="6" fillId="0" borderId="0" xfId="6" applyNumberFormat="1"/>
    <xf numFmtId="164" fontId="10" fillId="0" borderId="0" xfId="1" applyNumberFormat="1" applyFont="1"/>
    <xf numFmtId="3" fontId="6" fillId="0" borderId="0" xfId="1" applyNumberFormat="1"/>
    <xf numFmtId="43" fontId="4" fillId="0" borderId="0" xfId="6" applyFont="1"/>
    <xf numFmtId="0" fontId="7" fillId="0" borderId="0" xfId="1" applyFont="1"/>
    <xf numFmtId="43" fontId="8" fillId="0" borderId="0" xfId="6" applyFont="1"/>
    <xf numFmtId="0" fontId="8" fillId="0" borderId="0" xfId="1" applyFont="1"/>
    <xf numFmtId="0" fontId="21" fillId="0" borderId="0" xfId="1" applyFont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2" xfId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164" fontId="4" fillId="0" borderId="0" xfId="1" applyNumberFormat="1" applyFont="1"/>
    <xf numFmtId="0" fontId="5" fillId="0" borderId="0" xfId="1" applyFont="1" applyAlignment="1">
      <alignment horizontal="right"/>
    </xf>
    <xf numFmtId="0" fontId="5" fillId="0" borderId="4" xfId="1" applyFont="1" applyBorder="1" applyAlignment="1">
      <alignment vertical="center"/>
    </xf>
    <xf numFmtId="169" fontId="5" fillId="0" borderId="4" xfId="4" applyNumberFormat="1" applyFont="1" applyBorder="1" applyAlignment="1">
      <alignment horizontal="right" vertical="center"/>
    </xf>
    <xf numFmtId="169" fontId="5" fillId="0" borderId="0" xfId="1" applyNumberFormat="1" applyFont="1" applyAlignment="1">
      <alignment vertical="center"/>
    </xf>
    <xf numFmtId="169" fontId="5" fillId="0" borderId="4" xfId="1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center" indent="1"/>
    </xf>
    <xf numFmtId="169" fontId="4" fillId="0" borderId="0" xfId="4" applyNumberFormat="1" applyFont="1" applyAlignment="1">
      <alignment horizontal="right" vertical="center"/>
    </xf>
    <xf numFmtId="169" fontId="4" fillId="0" borderId="0" xfId="1" applyNumberFormat="1" applyFont="1" applyAlignment="1">
      <alignment vertical="center"/>
    </xf>
    <xf numFmtId="169" fontId="4" fillId="0" borderId="0" xfId="1" applyNumberFormat="1" applyFont="1" applyAlignment="1">
      <alignment horizontal="right" vertical="center"/>
    </xf>
    <xf numFmtId="169" fontId="4" fillId="0" borderId="0" xfId="1" applyNumberFormat="1" applyFont="1"/>
    <xf numFmtId="0" fontId="4" fillId="0" borderId="0" xfId="1" applyFont="1" applyAlignment="1">
      <alignment horizontal="left" wrapText="1" indent="1"/>
    </xf>
    <xf numFmtId="169" fontId="4" fillId="0" borderId="0" xfId="4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169" fontId="5" fillId="0" borderId="1" xfId="4" applyNumberFormat="1" applyFont="1" applyBorder="1" applyAlignment="1">
      <alignment horizontal="right" vertical="center"/>
    </xf>
    <xf numFmtId="0" fontId="8" fillId="0" borderId="3" xfId="1" applyFont="1" applyBorder="1" applyAlignment="1">
      <alignment vertical="center"/>
    </xf>
    <xf numFmtId="0" fontId="8" fillId="0" borderId="0" xfId="1" applyFont="1" applyAlignment="1">
      <alignment vertical="center"/>
    </xf>
    <xf numFmtId="169" fontId="8" fillId="0" borderId="3" xfId="4" applyNumberFormat="1" applyFont="1" applyBorder="1" applyAlignment="1">
      <alignment horizontal="right" vertical="center"/>
    </xf>
    <xf numFmtId="169" fontId="8" fillId="0" borderId="0" xfId="4" applyNumberFormat="1" applyFont="1" applyAlignment="1">
      <alignment horizontal="right" vertical="center"/>
    </xf>
    <xf numFmtId="0" fontId="8" fillId="0" borderId="5" xfId="1" applyFont="1" applyBorder="1" applyAlignment="1">
      <alignment vertical="center"/>
    </xf>
    <xf numFmtId="169" fontId="8" fillId="0" borderId="5" xfId="4" applyNumberFormat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169" fontId="5" fillId="0" borderId="0" xfId="4" applyNumberFormat="1" applyFont="1" applyAlignment="1">
      <alignment horizontal="right" vertical="center"/>
    </xf>
    <xf numFmtId="169" fontId="5" fillId="0" borderId="0" xfId="1" applyNumberFormat="1" applyFont="1" applyAlignment="1">
      <alignment horizontal="right" vertical="center"/>
    </xf>
    <xf numFmtId="169" fontId="5" fillId="0" borderId="4" xfId="3" applyNumberFormat="1" applyFont="1" applyBorder="1" applyAlignment="1">
      <alignment horizontal="right" vertical="center"/>
    </xf>
    <xf numFmtId="169" fontId="4" fillId="0" borderId="0" xfId="3" applyNumberFormat="1" applyFont="1" applyAlignment="1">
      <alignment horizontal="right" vertical="center"/>
    </xf>
    <xf numFmtId="169" fontId="4" fillId="0" borderId="0" xfId="3" applyNumberFormat="1" applyFont="1"/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2" fillId="0" borderId="0" xfId="7" applyFont="1" applyAlignment="1">
      <alignment vertical="center"/>
    </xf>
    <xf numFmtId="0" fontId="20" fillId="0" borderId="2" xfId="7" applyFont="1" applyBorder="1" applyAlignment="1">
      <alignment horizontal="centerContinuous" vertical="center"/>
    </xf>
    <xf numFmtId="0" fontId="6" fillId="0" borderId="0" xfId="7" applyAlignment="1">
      <alignment vertical="center"/>
    </xf>
    <xf numFmtId="171" fontId="6" fillId="0" borderId="0" xfId="7" applyNumberFormat="1" applyAlignment="1">
      <alignment vertical="center"/>
    </xf>
    <xf numFmtId="43" fontId="6" fillId="0" borderId="0" xfId="14" applyFont="1"/>
    <xf numFmtId="171" fontId="10" fillId="0" borderId="0" xfId="7" applyNumberFormat="1" applyFont="1" applyFill="1" applyAlignment="1">
      <alignment horizontal="right" vertical="center"/>
    </xf>
    <xf numFmtId="171" fontId="6" fillId="0" borderId="0" xfId="7" applyNumberFormat="1" applyFill="1" applyAlignment="1">
      <alignment vertical="center"/>
    </xf>
    <xf numFmtId="0" fontId="6" fillId="0" borderId="0" xfId="7" applyFill="1"/>
    <xf numFmtId="171" fontId="11" fillId="0" borderId="0" xfId="7" applyNumberFormat="1" applyFont="1" applyFill="1" applyAlignment="1">
      <alignment horizontal="right" vertical="center"/>
    </xf>
    <xf numFmtId="171" fontId="17" fillId="0" borderId="0" xfId="7" applyNumberFormat="1" applyFont="1" applyFill="1" applyAlignment="1">
      <alignment horizontal="right" vertical="center"/>
    </xf>
    <xf numFmtId="171" fontId="19" fillId="0" borderId="1" xfId="7" applyNumberFormat="1" applyFont="1" applyFill="1" applyBorder="1" applyAlignment="1">
      <alignment horizontal="right" vertical="center"/>
    </xf>
    <xf numFmtId="171" fontId="6" fillId="0" borderId="0" xfId="0" applyNumberFormat="1" applyFont="1" applyFill="1"/>
    <xf numFmtId="169" fontId="6" fillId="0" borderId="0" xfId="18" applyNumberFormat="1" applyFont="1" applyAlignment="1">
      <alignment horizontal="right" vertical="center"/>
    </xf>
    <xf numFmtId="0" fontId="10" fillId="0" borderId="0" xfId="9" applyNumberFormat="1" applyFont="1" applyAlignment="1">
      <alignment horizontal="center" vertical="center"/>
    </xf>
    <xf numFmtId="43" fontId="6" fillId="0" borderId="0" xfId="12" applyFont="1" applyAlignment="1">
      <alignment horizontal="center" vertical="center"/>
    </xf>
    <xf numFmtId="0" fontId="10" fillId="0" borderId="0" xfId="11" applyFont="1" applyAlignment="1">
      <alignment horizontal="left" vertical="center"/>
    </xf>
    <xf numFmtId="0" fontId="10" fillId="0" borderId="2" xfId="11" applyFont="1" applyBorder="1" applyAlignment="1">
      <alignment horizontal="left" vertical="center"/>
    </xf>
    <xf numFmtId="0" fontId="10" fillId="0" borderId="0" xfId="9" applyNumberFormat="1" applyFont="1" applyFill="1" applyAlignment="1">
      <alignment horizontal="center" vertical="center"/>
    </xf>
    <xf numFmtId="0" fontId="18" fillId="0" borderId="0" xfId="7" applyFont="1" applyFill="1" applyAlignment="1">
      <alignment vertical="center"/>
    </xf>
    <xf numFmtId="171" fontId="18" fillId="0" borderId="0" xfId="7" applyNumberFormat="1" applyFont="1" applyFill="1" applyAlignment="1">
      <alignment vertical="center"/>
    </xf>
    <xf numFmtId="43" fontId="6" fillId="0" borderId="2" xfId="12" applyFont="1" applyBorder="1" applyAlignment="1">
      <alignment horizontal="center" vertical="center"/>
    </xf>
    <xf numFmtId="0" fontId="10" fillId="0" borderId="2" xfId="11" applyFont="1" applyBorder="1" applyAlignment="1">
      <alignment horizontal="left" vertical="center"/>
    </xf>
    <xf numFmtId="174" fontId="6" fillId="0" borderId="0" xfId="1" applyNumberFormat="1"/>
    <xf numFmtId="175" fontId="6" fillId="0" borderId="0" xfId="1" applyNumberFormat="1"/>
    <xf numFmtId="0" fontId="19" fillId="0" borderId="0" xfId="7" applyFont="1" applyBorder="1" applyAlignment="1">
      <alignment vertical="center"/>
    </xf>
    <xf numFmtId="171" fontId="19" fillId="0" borderId="0" xfId="7" applyNumberFormat="1" applyFont="1" applyFill="1" applyBorder="1" applyAlignment="1">
      <alignment horizontal="right" vertical="center"/>
    </xf>
    <xf numFmtId="0" fontId="6" fillId="2" borderId="0" xfId="4" applyNumberFormat="1" applyFont="1" applyFill="1" applyBorder="1" applyAlignment="1">
      <alignment horizontal="right" vertical="center" wrapText="1"/>
    </xf>
    <xf numFmtId="0" fontId="10" fillId="0" borderId="0" xfId="11" applyFont="1" applyBorder="1" applyAlignment="1">
      <alignment horizontal="center" vertical="center"/>
    </xf>
    <xf numFmtId="169" fontId="11" fillId="0" borderId="0" xfId="6" applyNumberFormat="1" applyFont="1" applyFill="1"/>
    <xf numFmtId="165" fontId="5" fillId="0" borderId="1" xfId="14" applyNumberFormat="1" applyFont="1" applyBorder="1" applyAlignment="1">
      <alignment horizontal="right" vertical="center"/>
    </xf>
    <xf numFmtId="171" fontId="6" fillId="0" borderId="0" xfId="7" applyNumberFormat="1"/>
    <xf numFmtId="176" fontId="17" fillId="0" borderId="0" xfId="7" applyNumberFormat="1" applyFont="1" applyFill="1" applyAlignment="1">
      <alignment horizontal="right" vertical="center"/>
    </xf>
    <xf numFmtId="43" fontId="6" fillId="0" borderId="3" xfId="12" applyFont="1" applyBorder="1" applyAlignment="1">
      <alignment horizontal="center" vertical="center"/>
    </xf>
    <xf numFmtId="0" fontId="10" fillId="0" borderId="3" xfId="11" applyFont="1" applyBorder="1" applyAlignment="1">
      <alignment horizontal="center" vertical="center"/>
    </xf>
    <xf numFmtId="0" fontId="10" fillId="0" borderId="2" xfId="11" applyFont="1" applyBorder="1" applyAlignment="1">
      <alignment horizontal="right" vertical="center"/>
    </xf>
    <xf numFmtId="0" fontId="6" fillId="0" borderId="0" xfId="1" applyFill="1"/>
    <xf numFmtId="0" fontId="14" fillId="0" borderId="0" xfId="1" applyFont="1" applyFill="1" applyAlignment="1">
      <alignment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Font="1" applyFill="1" applyAlignment="1">
      <alignment horizontal="right" vertical="center" indent="1"/>
    </xf>
    <xf numFmtId="0" fontId="10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0" xfId="5" applyNumberFormat="1" applyFont="1" applyFill="1" applyAlignment="1">
      <alignment horizontal="center" vertical="center"/>
    </xf>
    <xf numFmtId="166" fontId="6" fillId="0" borderId="0" xfId="3" applyNumberFormat="1" applyFont="1" applyFill="1"/>
    <xf numFmtId="164" fontId="6" fillId="0" borderId="0" xfId="5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left" vertical="center" indent="1"/>
    </xf>
    <xf numFmtId="164" fontId="6" fillId="0" borderId="0" xfId="2" applyNumberFormat="1" applyFill="1" applyAlignment="1">
      <alignment horizontal="right" vertical="center"/>
    </xf>
    <xf numFmtId="0" fontId="0" fillId="0" borderId="0" xfId="3" applyFont="1" applyFill="1" applyAlignment="1">
      <alignment horizontal="left" vertical="center" indent="1"/>
    </xf>
    <xf numFmtId="164" fontId="6" fillId="0" borderId="0" xfId="2" applyNumberFormat="1" applyFill="1"/>
    <xf numFmtId="0" fontId="9" fillId="0" borderId="0" xfId="3" applyFill="1"/>
    <xf numFmtId="0" fontId="6" fillId="0" borderId="0" xfId="3" applyFont="1" applyFill="1" applyAlignment="1">
      <alignment horizontal="left" vertical="center" indent="3"/>
    </xf>
    <xf numFmtId="0" fontId="10" fillId="0" borderId="1" xfId="3" applyFont="1" applyFill="1" applyBorder="1" applyAlignment="1">
      <alignment vertical="center"/>
    </xf>
    <xf numFmtId="164" fontId="10" fillId="0" borderId="1" xfId="2" applyNumberFormat="1" applyFont="1" applyFill="1" applyBorder="1" applyAlignment="1">
      <alignment horizontal="right" vertical="center"/>
    </xf>
    <xf numFmtId="0" fontId="11" fillId="0" borderId="0" xfId="5" applyNumberFormat="1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 indent="4"/>
    </xf>
    <xf numFmtId="164" fontId="6" fillId="0" borderId="0" xfId="3" applyNumberFormat="1" applyFont="1" applyFill="1" applyAlignment="1">
      <alignment horizontal="right" vertical="center"/>
    </xf>
    <xf numFmtId="0" fontId="6" fillId="0" borderId="0" xfId="1" applyFill="1" applyAlignment="1">
      <alignment horizontal="center"/>
    </xf>
    <xf numFmtId="164" fontId="6" fillId="0" borderId="0" xfId="1" applyNumberFormat="1" applyFill="1" applyAlignment="1">
      <alignment horizontal="right" vertical="center"/>
    </xf>
    <xf numFmtId="0" fontId="10" fillId="0" borderId="0" xfId="3" applyFont="1" applyFill="1" applyAlignment="1">
      <alignment horizontal="left" vertical="center" indent="1"/>
    </xf>
    <xf numFmtId="164" fontId="10" fillId="0" borderId="0" xfId="2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left" vertical="center" indent="2"/>
    </xf>
    <xf numFmtId="164" fontId="6" fillId="0" borderId="0" xfId="1" applyNumberFormat="1" applyFill="1"/>
    <xf numFmtId="165" fontId="6" fillId="0" borderId="0" xfId="2" applyNumberFormat="1" applyFill="1" applyAlignment="1">
      <alignment horizontal="right" vertical="center"/>
    </xf>
    <xf numFmtId="165" fontId="6" fillId="0" borderId="0" xfId="2" applyNumberFormat="1" applyFill="1"/>
    <xf numFmtId="165" fontId="10" fillId="0" borderId="1" xfId="2" applyNumberFormat="1" applyFont="1" applyFill="1" applyBorder="1" applyAlignment="1">
      <alignment horizontal="right" vertical="center"/>
    </xf>
    <xf numFmtId="167" fontId="6" fillId="0" borderId="0" xfId="2" applyNumberFormat="1" applyFill="1" applyAlignment="1">
      <alignment horizontal="right" vertical="center"/>
    </xf>
    <xf numFmtId="167" fontId="6" fillId="0" borderId="0" xfId="2" applyNumberFormat="1" applyFill="1"/>
    <xf numFmtId="0" fontId="10" fillId="0" borderId="1" xfId="3" applyFont="1" applyFill="1" applyBorder="1" applyAlignment="1">
      <alignment horizontal="center" vertical="center"/>
    </xf>
    <xf numFmtId="164" fontId="10" fillId="0" borderId="0" xfId="4" applyNumberFormat="1" applyFont="1" applyFill="1" applyAlignment="1">
      <alignment horizontal="center" vertical="center"/>
    </xf>
    <xf numFmtId="164" fontId="0" fillId="0" borderId="0" xfId="2" applyNumberFormat="1" applyFont="1" applyFill="1"/>
    <xf numFmtId="0" fontId="4" fillId="0" borderId="0" xfId="3" applyFont="1" applyFill="1" applyAlignment="1">
      <alignment vertical="center"/>
    </xf>
    <xf numFmtId="41" fontId="6" fillId="0" borderId="0" xfId="4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right" vertical="center"/>
    </xf>
    <xf numFmtId="43" fontId="0" fillId="0" borderId="0" xfId="2" applyFont="1" applyFill="1"/>
    <xf numFmtId="0" fontId="4" fillId="0" borderId="0" xfId="1" applyFont="1" applyFill="1"/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43" fontId="6" fillId="0" borderId="0" xfId="1" applyNumberFormat="1" applyFill="1"/>
    <xf numFmtId="169" fontId="6" fillId="0" borderId="0" xfId="19" applyNumberFormat="1" applyFont="1" applyFill="1" applyBorder="1" applyAlignment="1">
      <alignment horizontal="right" vertical="center"/>
    </xf>
    <xf numFmtId="169" fontId="6" fillId="0" borderId="0" xfId="18" applyNumberFormat="1" applyFont="1" applyFill="1" applyBorder="1" applyAlignment="1">
      <alignment horizontal="right" vertical="center"/>
    </xf>
    <xf numFmtId="169" fontId="6" fillId="0" borderId="0" xfId="6" applyNumberFormat="1" applyFill="1"/>
    <xf numFmtId="169" fontId="6" fillId="0" borderId="0" xfId="4" applyNumberFormat="1" applyFont="1" applyFill="1" applyAlignment="1">
      <alignment vertical="center"/>
    </xf>
    <xf numFmtId="169" fontId="11" fillId="0" borderId="0" xfId="6" applyNumberFormat="1" applyFont="1" applyFill="1" applyAlignment="1">
      <alignment horizontal="right" vertical="center"/>
    </xf>
    <xf numFmtId="169" fontId="10" fillId="0" borderId="2" xfId="2" applyNumberFormat="1" applyFont="1" applyFill="1" applyBorder="1"/>
    <xf numFmtId="169" fontId="6" fillId="0" borderId="0" xfId="3" applyNumberFormat="1" applyFont="1" applyFill="1"/>
    <xf numFmtId="169" fontId="12" fillId="0" borderId="2" xfId="2" applyNumberFormat="1" applyFont="1" applyFill="1" applyBorder="1"/>
    <xf numFmtId="169" fontId="12" fillId="0" borderId="0" xfId="6" applyNumberFormat="1" applyFont="1" applyFill="1"/>
    <xf numFmtId="165" fontId="6" fillId="0" borderId="0" xfId="1" applyNumberFormat="1" applyFill="1"/>
    <xf numFmtId="43" fontId="6" fillId="0" borderId="0" xfId="11" applyNumberFormat="1" applyFont="1"/>
    <xf numFmtId="0" fontId="10" fillId="0" borderId="0" xfId="11" applyFont="1" applyBorder="1" applyAlignment="1">
      <alignment horizontal="right" vertical="center"/>
    </xf>
    <xf numFmtId="0" fontId="6" fillId="0" borderId="0" xfId="7" applyBorder="1"/>
    <xf numFmtId="0" fontId="6" fillId="2" borderId="0" xfId="1" applyFont="1" applyFill="1" applyBorder="1" applyAlignment="1">
      <alignment horizontal="right"/>
    </xf>
    <xf numFmtId="0" fontId="6" fillId="0" borderId="0" xfId="11" applyFont="1" applyBorder="1"/>
    <xf numFmtId="43" fontId="6" fillId="0" borderId="0" xfId="12" applyFont="1" applyBorder="1"/>
    <xf numFmtId="169" fontId="6" fillId="0" borderId="0" xfId="11" applyNumberFormat="1" applyFont="1" applyBorder="1"/>
    <xf numFmtId="0" fontId="0" fillId="0" borderId="0" xfId="11" applyFont="1" applyBorder="1"/>
    <xf numFmtId="43" fontId="6" fillId="0" borderId="0" xfId="12" applyFont="1" applyBorder="1" applyAlignment="1">
      <alignment horizontal="center" vertical="center"/>
    </xf>
    <xf numFmtId="0" fontId="24" fillId="0" borderId="0" xfId="4" applyNumberFormat="1" applyFont="1" applyFill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0" xfId="1" applyFont="1" applyAlignment="1">
      <alignment horizontal="left" vertical="center" wrapText="1" indent="1"/>
    </xf>
    <xf numFmtId="177" fontId="6" fillId="0" borderId="0" xfId="1" applyNumberFormat="1"/>
    <xf numFmtId="0" fontId="0" fillId="0" borderId="0" xfId="1" applyFont="1" applyAlignment="1">
      <alignment horizontal="left" vertical="center" indent="1"/>
    </xf>
    <xf numFmtId="0" fontId="10" fillId="0" borderId="2" xfId="11" applyFont="1" applyBorder="1" applyAlignment="1">
      <alignment horizontal="center" vertical="center"/>
    </xf>
    <xf numFmtId="0" fontId="20" fillId="0" borderId="0" xfId="7" applyFont="1" applyBorder="1" applyAlignment="1">
      <alignment horizontal="centerContinuous" vertical="center"/>
    </xf>
    <xf numFmtId="0" fontId="6" fillId="2" borderId="0" xfId="3" applyFont="1" applyFill="1" applyBorder="1" applyAlignment="1">
      <alignment horizontal="right" vertical="center" indent="1"/>
    </xf>
    <xf numFmtId="169" fontId="10" fillId="0" borderId="1" xfId="18" applyNumberFormat="1" applyFont="1" applyFill="1" applyBorder="1" applyAlignment="1">
      <alignment horizontal="right" vertical="center"/>
    </xf>
    <xf numFmtId="169" fontId="10" fillId="0" borderId="2" xfId="18" applyNumberFormat="1" applyFont="1" applyFill="1" applyBorder="1" applyAlignment="1">
      <alignment horizontal="right" vertical="center"/>
    </xf>
    <xf numFmtId="169" fontId="6" fillId="0" borderId="2" xfId="18" applyNumberFormat="1" applyFont="1" applyFill="1" applyBorder="1" applyAlignment="1">
      <alignment horizontal="right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169" fontId="10" fillId="0" borderId="0" xfId="11" applyNumberFormat="1" applyFont="1" applyBorder="1" applyAlignment="1">
      <alignment horizontal="right" vertical="center"/>
    </xf>
    <xf numFmtId="169" fontId="6" fillId="0" borderId="0" xfId="12" applyNumberFormat="1" applyFont="1" applyBorder="1" applyAlignment="1">
      <alignment horizontal="right" vertical="center"/>
    </xf>
    <xf numFmtId="169" fontId="6" fillId="0" borderId="0" xfId="11" applyNumberFormat="1" applyFont="1" applyBorder="1" applyAlignment="1">
      <alignment horizontal="right" vertical="center"/>
    </xf>
    <xf numFmtId="169" fontId="6" fillId="0" borderId="0" xfId="13" applyNumberFormat="1" applyFont="1" applyBorder="1" applyAlignment="1">
      <alignment horizontal="right" vertical="center"/>
    </xf>
    <xf numFmtId="169" fontId="11" fillId="0" borderId="0" xfId="6" applyNumberFormat="1" applyFont="1" applyFill="1" applyBorder="1" applyAlignment="1">
      <alignment horizontal="right" vertical="center"/>
    </xf>
    <xf numFmtId="169" fontId="12" fillId="0" borderId="0" xfId="2" applyNumberFormat="1" applyFont="1" applyFill="1" applyBorder="1"/>
    <xf numFmtId="169" fontId="11" fillId="0" borderId="0" xfId="6" applyNumberFormat="1" applyFont="1" applyFill="1" applyBorder="1"/>
    <xf numFmtId="169" fontId="12" fillId="0" borderId="0" xfId="6" applyNumberFormat="1" applyFont="1" applyFill="1" applyBorder="1"/>
    <xf numFmtId="0" fontId="10" fillId="0" borderId="0" xfId="9" applyNumberFormat="1" applyFont="1" applyAlignment="1">
      <alignment horizontal="center" vertical="center"/>
    </xf>
    <xf numFmtId="0" fontId="10" fillId="0" borderId="0" xfId="9" applyNumberFormat="1" applyFont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164" fontId="10" fillId="0" borderId="0" xfId="2" applyNumberFormat="1" applyFont="1" applyFill="1" applyBorder="1" applyAlignment="1">
      <alignment horizontal="right" vertical="center"/>
    </xf>
    <xf numFmtId="164" fontId="6" fillId="0" borderId="0" xfId="6" applyNumberFormat="1" applyFont="1" applyFill="1" applyBorder="1" applyAlignment="1">
      <alignment horizontal="right" vertical="center"/>
    </xf>
    <xf numFmtId="165" fontId="6" fillId="0" borderId="0" xfId="6" applyNumberFormat="1" applyFont="1" applyFill="1" applyBorder="1" applyAlignment="1">
      <alignment horizontal="right" vertical="center"/>
    </xf>
    <xf numFmtId="165" fontId="10" fillId="0" borderId="1" xfId="6" applyNumberFormat="1" applyFont="1" applyFill="1" applyBorder="1" applyAlignment="1">
      <alignment horizontal="right" vertical="center"/>
    </xf>
    <xf numFmtId="164" fontId="10" fillId="0" borderId="1" xfId="6" applyNumberFormat="1" applyFont="1" applyFill="1" applyBorder="1" applyAlignment="1">
      <alignment horizontal="right" vertical="center"/>
    </xf>
    <xf numFmtId="0" fontId="4" fillId="0" borderId="6" xfId="1" applyFont="1" applyBorder="1"/>
    <xf numFmtId="169" fontId="4" fillId="0" borderId="2" xfId="1" applyNumberFormat="1" applyFont="1" applyBorder="1" applyAlignment="1">
      <alignment vertical="center"/>
    </xf>
    <xf numFmtId="169" fontId="8" fillId="0" borderId="2" xfId="4" applyNumberFormat="1" applyFont="1" applyBorder="1" applyAlignment="1">
      <alignment horizontal="right" vertical="center"/>
    </xf>
    <xf numFmtId="169" fontId="4" fillId="0" borderId="0" xfId="4" applyNumberFormat="1" applyFont="1" applyAlignment="1">
      <alignment horizontal="center" vertical="center"/>
    </xf>
    <xf numFmtId="169" fontId="4" fillId="0" borderId="0" xfId="1" applyNumberFormat="1" applyFont="1" applyAlignment="1">
      <alignment horizontal="center" vertical="center"/>
    </xf>
    <xf numFmtId="169" fontId="5" fillId="0" borderId="2" xfId="1" applyNumberFormat="1" applyFont="1" applyBorder="1" applyAlignment="1">
      <alignment horizontal="right" vertical="center"/>
    </xf>
    <xf numFmtId="169" fontId="4" fillId="0" borderId="2" xfId="1" applyNumberFormat="1" applyFont="1" applyBorder="1" applyAlignment="1">
      <alignment horizontal="right" vertical="center"/>
    </xf>
    <xf numFmtId="169" fontId="5" fillId="0" borderId="1" xfId="1" applyNumberFormat="1" applyFont="1" applyBorder="1" applyAlignment="1">
      <alignment horizontal="right" vertical="center"/>
    </xf>
    <xf numFmtId="0" fontId="4" fillId="0" borderId="0" xfId="1" applyFont="1" applyAlignment="1">
      <alignment horizontal="right"/>
    </xf>
    <xf numFmtId="0" fontId="4" fillId="0" borderId="6" xfId="1" applyFont="1" applyBorder="1" applyAlignment="1">
      <alignment horizontal="right"/>
    </xf>
    <xf numFmtId="0" fontId="4" fillId="0" borderId="0" xfId="1" applyFont="1" applyFill="1" applyAlignment="1">
      <alignment horizontal="left" vertical="center" indent="1"/>
    </xf>
    <xf numFmtId="0" fontId="5" fillId="0" borderId="1" xfId="8" applyNumberFormat="1" applyFont="1" applyBorder="1" applyAlignment="1">
      <alignment horizontal="center" wrapText="1"/>
    </xf>
    <xf numFmtId="0" fontId="10" fillId="0" borderId="0" xfId="10" applyFont="1" applyAlignment="1">
      <alignment horizontal="right"/>
    </xf>
    <xf numFmtId="0" fontId="6" fillId="0" borderId="0" xfId="7" applyAlignment="1"/>
    <xf numFmtId="0" fontId="5" fillId="0" borderId="0" xfId="10" applyFont="1" applyAlignment="1">
      <alignment horizontal="right"/>
    </xf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horizontal="left" wrapText="1" indent="1"/>
    </xf>
    <xf numFmtId="169" fontId="6" fillId="0" borderId="0" xfId="5" applyNumberFormat="1" applyFont="1" applyFill="1" applyBorder="1" applyAlignment="1">
      <alignment horizontal="center" vertical="center"/>
    </xf>
    <xf numFmtId="164" fontId="6" fillId="0" borderId="0" xfId="14" applyNumberFormat="1" applyFont="1" applyFill="1" applyAlignment="1">
      <alignment horizontal="right" vertical="center"/>
    </xf>
    <xf numFmtId="39" fontId="6" fillId="0" borderId="0" xfId="1" applyNumberFormat="1" applyFill="1"/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2" xfId="1" applyFont="1" applyFill="1" applyBorder="1" applyAlignment="1">
      <alignment vertical="center"/>
    </xf>
    <xf numFmtId="0" fontId="12" fillId="0" borderId="2" xfId="1" applyFont="1" applyFill="1" applyBorder="1" applyAlignment="1">
      <alignment horizontal="centerContinuous" vertical="center"/>
    </xf>
    <xf numFmtId="0" fontId="12" fillId="0" borderId="0" xfId="1" applyFont="1" applyFill="1" applyBorder="1" applyAlignment="1">
      <alignment horizontal="centerContinuous" vertical="center"/>
    </xf>
    <xf numFmtId="0" fontId="12" fillId="0" borderId="0" xfId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0" fontId="10" fillId="0" borderId="0" xfId="4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/>
    </xf>
    <xf numFmtId="0" fontId="10" fillId="0" borderId="0" xfId="5" applyNumberFormat="1" applyFont="1" applyFill="1" applyBorder="1" applyAlignment="1">
      <alignment horizontal="center" vertical="center"/>
    </xf>
    <xf numFmtId="0" fontId="10" fillId="0" borderId="0" xfId="4" applyNumberFormat="1" applyFont="1" applyFill="1" applyBorder="1" applyAlignment="1">
      <alignment horizontal="right" vertical="center" wrapText="1"/>
    </xf>
    <xf numFmtId="0" fontId="24" fillId="0" borderId="0" xfId="4" applyNumberFormat="1" applyFont="1" applyFill="1" applyBorder="1" applyAlignment="1">
      <alignment horizontal="right" vertical="center" wrapText="1"/>
    </xf>
    <xf numFmtId="0" fontId="25" fillId="0" borderId="0" xfId="4" applyNumberFormat="1" applyFont="1" applyFill="1" applyBorder="1" applyAlignment="1">
      <alignment horizontal="right" vertical="center" wrapText="1"/>
    </xf>
    <xf numFmtId="0" fontId="6" fillId="0" borderId="0" xfId="4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horizontal="right" vertical="center" indent="1"/>
    </xf>
    <xf numFmtId="0" fontId="10" fillId="0" borderId="0" xfId="4" applyNumberFormat="1" applyFont="1" applyFill="1" applyAlignment="1">
      <alignment horizontal="center" vertical="center" wrapText="1"/>
    </xf>
    <xf numFmtId="0" fontId="12" fillId="0" borderId="0" xfId="4" applyNumberFormat="1" applyFont="1" applyFill="1" applyAlignment="1">
      <alignment horizontal="center" vertical="center" wrapText="1"/>
    </xf>
    <xf numFmtId="0" fontId="6" fillId="0" borderId="0" xfId="3" applyFont="1" applyFill="1" applyAlignment="1">
      <alignment horizontal="left" vertical="center"/>
    </xf>
    <xf numFmtId="169" fontId="6" fillId="0" borderId="0" xfId="1" applyNumberFormat="1" applyFill="1"/>
    <xf numFmtId="0" fontId="15" fillId="0" borderId="0" xfId="5" applyNumberFormat="1" applyFont="1" applyFill="1" applyAlignment="1">
      <alignment horizontal="center" vertical="center"/>
    </xf>
    <xf numFmtId="0" fontId="10" fillId="0" borderId="2" xfId="1" applyFont="1" applyFill="1" applyBorder="1"/>
    <xf numFmtId="0" fontId="15" fillId="0" borderId="0" xfId="1" applyFont="1" applyFill="1"/>
    <xf numFmtId="0" fontId="10" fillId="0" borderId="0" xfId="1" applyFont="1" applyFill="1"/>
    <xf numFmtId="0" fontId="6" fillId="0" borderId="0" xfId="1" applyFill="1" applyAlignment="1">
      <alignment horizontal="left" indent="2"/>
    </xf>
    <xf numFmtId="0" fontId="11" fillId="0" borderId="0" xfId="1" applyFont="1" applyFill="1" applyAlignment="1">
      <alignment horizontal="center"/>
    </xf>
    <xf numFmtId="170" fontId="6" fillId="0" borderId="0" xfId="1" applyNumberFormat="1" applyFill="1"/>
    <xf numFmtId="0" fontId="6" fillId="0" borderId="0" xfId="1" quotePrefix="1" applyFill="1"/>
    <xf numFmtId="0" fontId="10" fillId="0" borderId="2" xfId="1" applyFont="1" applyFill="1" applyBorder="1" applyAlignment="1"/>
    <xf numFmtId="0" fontId="10" fillId="0" borderId="1" xfId="1" applyFont="1" applyFill="1" applyBorder="1"/>
    <xf numFmtId="169" fontId="10" fillId="0" borderId="1" xfId="2" applyNumberFormat="1" applyFont="1" applyFill="1" applyBorder="1"/>
    <xf numFmtId="169" fontId="12" fillId="0" borderId="1" xfId="2" applyNumberFormat="1" applyFont="1" applyFill="1" applyBorder="1"/>
    <xf numFmtId="173" fontId="12" fillId="0" borderId="1" xfId="2" applyNumberFormat="1" applyFont="1" applyFill="1" applyBorder="1" applyAlignment="1">
      <alignment horizontal="right"/>
    </xf>
    <xf numFmtId="168" fontId="23" fillId="0" borderId="3" xfId="6" applyNumberFormat="1" applyFont="1" applyFill="1" applyBorder="1" applyAlignment="1">
      <alignment horizontal="center"/>
    </xf>
    <xf numFmtId="173" fontId="23" fillId="0" borderId="0" xfId="14" applyNumberFormat="1" applyFont="1" applyFill="1" applyBorder="1" applyAlignment="1">
      <alignment horizontal="center"/>
    </xf>
    <xf numFmtId="0" fontId="6" fillId="0" borderId="0" xfId="1" applyFill="1" applyBorder="1"/>
    <xf numFmtId="0" fontId="13" fillId="0" borderId="0" xfId="1" applyFont="1" applyFill="1" applyAlignment="1">
      <alignment horizontal="center" vertical="center"/>
    </xf>
    <xf numFmtId="0" fontId="10" fillId="0" borderId="0" xfId="3" applyFont="1" applyFill="1" applyAlignment="1">
      <alignment horizontal="left" vertical="center"/>
    </xf>
    <xf numFmtId="0" fontId="10" fillId="0" borderId="0" xfId="5" applyNumberFormat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165" fontId="4" fillId="0" borderId="0" xfId="1" applyNumberFormat="1" applyFont="1" applyFill="1"/>
    <xf numFmtId="0" fontId="12" fillId="0" borderId="0" xfId="1" applyFont="1" applyFill="1" applyBorder="1" applyAlignment="1">
      <alignment vertical="center"/>
    </xf>
    <xf numFmtId="169" fontId="10" fillId="0" borderId="0" xfId="6" applyNumberFormat="1" applyFont="1" applyFill="1"/>
    <xf numFmtId="43" fontId="6" fillId="0" borderId="0" xfId="14" applyNumberFormat="1" applyFont="1" applyFill="1" applyAlignment="1">
      <alignment horizontal="right"/>
    </xf>
    <xf numFmtId="0" fontId="6" fillId="0" borderId="0" xfId="5" applyNumberFormat="1" applyFont="1" applyFill="1" applyBorder="1" applyAlignment="1">
      <alignment horizontal="center" vertical="center"/>
    </xf>
    <xf numFmtId="43" fontId="6" fillId="0" borderId="0" xfId="6" applyNumberFormat="1" applyFont="1" applyFill="1"/>
    <xf numFmtId="169" fontId="6" fillId="0" borderId="0" xfId="6" applyNumberFormat="1" applyFont="1" applyFill="1" applyBorder="1"/>
    <xf numFmtId="169" fontId="6" fillId="0" borderId="0" xfId="14" applyNumberFormat="1" applyFont="1" applyFill="1" applyAlignment="1">
      <alignment horizontal="right"/>
    </xf>
    <xf numFmtId="169" fontId="6" fillId="0" borderId="0" xfId="6" applyNumberFormat="1" applyFont="1" applyFill="1"/>
    <xf numFmtId="0" fontId="10" fillId="0" borderId="2" xfId="3" applyFont="1" applyFill="1" applyBorder="1" applyAlignment="1">
      <alignment vertical="center"/>
    </xf>
    <xf numFmtId="169" fontId="6" fillId="0" borderId="2" xfId="6" applyNumberFormat="1" applyFill="1" applyBorder="1"/>
    <xf numFmtId="169" fontId="10" fillId="0" borderId="2" xfId="6" applyNumberFormat="1" applyFont="1" applyFill="1" applyBorder="1"/>
    <xf numFmtId="169" fontId="10" fillId="0" borderId="0" xfId="6" applyNumberFormat="1" applyFont="1" applyFill="1" applyBorder="1"/>
    <xf numFmtId="0" fontId="6" fillId="0" borderId="0" xfId="1" applyFill="1" applyAlignment="1">
      <alignment horizontal="left" indent="3"/>
    </xf>
    <xf numFmtId="169" fontId="6" fillId="0" borderId="0" xfId="6" applyNumberFormat="1" applyFill="1" applyBorder="1"/>
    <xf numFmtId="0" fontId="23" fillId="0" borderId="0" xfId="3" applyFont="1" applyFill="1" applyAlignment="1">
      <alignment vertical="center"/>
    </xf>
    <xf numFmtId="43" fontId="6" fillId="0" borderId="0" xfId="6" applyFill="1" applyAlignment="1">
      <alignment horizontal="left" vertical="center"/>
    </xf>
    <xf numFmtId="0" fontId="12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 vertical="center"/>
    </xf>
    <xf numFmtId="0" fontId="6" fillId="0" borderId="0" xfId="1" applyFill="1" applyAlignment="1">
      <alignment horizontal="left"/>
    </xf>
    <xf numFmtId="0" fontId="12" fillId="0" borderId="0" xfId="1" applyFont="1" applyFill="1" applyAlignment="1">
      <alignment horizontal="left"/>
    </xf>
    <xf numFmtId="0" fontId="12" fillId="0" borderId="0" xfId="1" applyFont="1" applyFill="1"/>
    <xf numFmtId="0" fontId="11" fillId="0" borderId="0" xfId="1" applyFont="1" applyFill="1" applyAlignment="1">
      <alignment horizontal="left"/>
    </xf>
    <xf numFmtId="0" fontId="11" fillId="0" borderId="0" xfId="1" applyFont="1" applyFill="1"/>
    <xf numFmtId="167" fontId="6" fillId="0" borderId="0" xfId="6" applyNumberFormat="1" applyFill="1"/>
    <xf numFmtId="167" fontId="12" fillId="0" borderId="0" xfId="6" applyNumberFormat="1" applyFont="1" applyFill="1" applyAlignment="1">
      <alignment horizontal="center"/>
    </xf>
    <xf numFmtId="167" fontId="6" fillId="0" borderId="0" xfId="6" applyNumberFormat="1" applyFill="1" applyBorder="1"/>
    <xf numFmtId="167" fontId="10" fillId="0" borderId="0" xfId="6" applyNumberFormat="1" applyFont="1" applyFill="1" applyAlignment="1">
      <alignment horizontal="center" vertical="center"/>
    </xf>
    <xf numFmtId="167" fontId="12" fillId="0" borderId="0" xfId="6" applyNumberFormat="1" applyFont="1" applyFill="1" applyAlignment="1">
      <alignment horizontal="center" vertical="center"/>
    </xf>
    <xf numFmtId="167" fontId="6" fillId="0" borderId="0" xfId="6" applyNumberFormat="1" applyFill="1" applyAlignment="1">
      <alignment horizontal="center" vertical="center"/>
    </xf>
    <xf numFmtId="167" fontId="6" fillId="0" borderId="0" xfId="6" applyNumberFormat="1" applyFill="1" applyBorder="1" applyAlignment="1">
      <alignment horizontal="center" vertical="center"/>
    </xf>
    <xf numFmtId="0" fontId="6" fillId="0" borderId="0" xfId="1" applyFill="1" applyAlignment="1">
      <alignment horizontal="center" vertical="center"/>
    </xf>
    <xf numFmtId="0" fontId="6" fillId="0" borderId="0" xfId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0" fillId="0" borderId="0" xfId="3" applyFont="1" applyFill="1" applyAlignment="1">
      <alignment horizontal="left" vertical="center"/>
    </xf>
    <xf numFmtId="0" fontId="10" fillId="0" borderId="0" xfId="5" applyNumberFormat="1" applyFont="1" applyFill="1" applyAlignment="1">
      <alignment horizontal="center" vertical="center"/>
    </xf>
    <xf numFmtId="0" fontId="10" fillId="0" borderId="3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right" vertical="center"/>
    </xf>
    <xf numFmtId="0" fontId="10" fillId="0" borderId="0" xfId="3" applyFont="1" applyFill="1" applyAlignment="1">
      <alignment horizontal="left" vertical="center"/>
    </xf>
    <xf numFmtId="0" fontId="10" fillId="0" borderId="2" xfId="3" applyFont="1" applyFill="1" applyBorder="1" applyAlignment="1">
      <alignment horizontal="left" vertical="center"/>
    </xf>
    <xf numFmtId="0" fontId="10" fillId="0" borderId="0" xfId="5" applyNumberFormat="1" applyFont="1" applyFill="1" applyAlignment="1">
      <alignment horizontal="center" vertical="center"/>
    </xf>
    <xf numFmtId="0" fontId="10" fillId="0" borderId="2" xfId="5" applyNumberFormat="1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10" fillId="0" borderId="0" xfId="5" applyNumberFormat="1" applyFont="1" applyFill="1" applyAlignment="1">
      <alignment horizontal="left" vertical="center"/>
    </xf>
    <xf numFmtId="0" fontId="10" fillId="0" borderId="2" xfId="5" applyNumberFormat="1" applyFont="1" applyFill="1" applyBorder="1" applyAlignment="1">
      <alignment horizontal="left" vertical="center"/>
    </xf>
    <xf numFmtId="0" fontId="12" fillId="0" borderId="3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10" fillId="0" borderId="3" xfId="5" applyNumberFormat="1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left" vertical="center"/>
    </xf>
    <xf numFmtId="0" fontId="12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/>
    </xf>
    <xf numFmtId="0" fontId="12" fillId="0" borderId="0" xfId="1" applyFont="1" applyFill="1" applyAlignment="1">
      <alignment horizontal="left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9" applyNumberFormat="1" applyFont="1" applyAlignment="1">
      <alignment horizontal="center" vertical="center"/>
    </xf>
    <xf numFmtId="0" fontId="10" fillId="0" borderId="2" xfId="9" applyNumberFormat="1" applyFont="1" applyBorder="1" applyAlignment="1">
      <alignment horizontal="center" vertical="center"/>
    </xf>
    <xf numFmtId="0" fontId="19" fillId="0" borderId="0" xfId="7" applyFont="1" applyAlignment="1">
      <alignment horizontal="left" vertical="center"/>
    </xf>
    <xf numFmtId="0" fontId="19" fillId="0" borderId="2" xfId="7" applyFont="1" applyBorder="1" applyAlignment="1">
      <alignment horizontal="left" vertical="center"/>
    </xf>
    <xf numFmtId="0" fontId="20" fillId="0" borderId="0" xfId="7" applyFont="1" applyAlignment="1">
      <alignment horizontal="center" vertical="center"/>
    </xf>
    <xf numFmtId="0" fontId="6" fillId="0" borderId="0" xfId="1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11" applyFont="1" applyAlignment="1">
      <alignment horizontal="center" vertical="center"/>
    </xf>
  </cellXfs>
  <cellStyles count="22">
    <cellStyle name="Normal" xfId="0" builtinId="0"/>
    <cellStyle name="Normal 2" xfId="1"/>
    <cellStyle name="Normal 2 2" xfId="7"/>
    <cellStyle name="Normal 3" xfId="3"/>
    <cellStyle name="Normal 3 6" xfId="10"/>
    <cellStyle name="Normal 8 2" xfId="11"/>
    <cellStyle name="Normal 8 2 2" xfId="16"/>
    <cellStyle name="Normal 8 2 2 2" xfId="18"/>
    <cellStyle name="Porcentagem 2 2" xfId="13"/>
    <cellStyle name="Porcentagem 2 2 4 2" xfId="20"/>
    <cellStyle name="Vírgula" xfId="14" builtinId="3"/>
    <cellStyle name="Vírgula 2 2" xfId="6"/>
    <cellStyle name="Vírgula 3" xfId="2"/>
    <cellStyle name="Vírgula 3 2" xfId="4"/>
    <cellStyle name="Vírgula 3 6" xfId="8"/>
    <cellStyle name="Vírgula 3 6 2 2" xfId="17"/>
    <cellStyle name="Vírgula 3 8" xfId="21"/>
    <cellStyle name="Vírgula 4" xfId="5"/>
    <cellStyle name="Vírgula 4 4" xfId="9"/>
    <cellStyle name="Vírgula 7 2" xfId="12"/>
    <cellStyle name="Vírgula 7 2 2 2" xfId="19"/>
    <cellStyle name="Vírgula 8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showGridLines="0" zoomScale="80" zoomScaleNormal="80" workbookViewId="0">
      <selection sqref="A1:AB33"/>
    </sheetView>
  </sheetViews>
  <sheetFormatPr defaultRowHeight="15" x14ac:dyDescent="0.3"/>
  <cols>
    <col min="1" max="1" width="4.83203125" style="132" customWidth="1"/>
    <col min="2" max="2" width="39.1640625" style="132" customWidth="1"/>
    <col min="3" max="3" width="2" style="132" customWidth="1"/>
    <col min="4" max="4" width="5.83203125" style="132" bestFit="1" customWidth="1"/>
    <col min="5" max="5" width="1.5" style="132" customWidth="1"/>
    <col min="6" max="6" width="19.83203125" style="132" customWidth="1"/>
    <col min="7" max="7" width="2" style="132" customWidth="1"/>
    <col min="8" max="8" width="19.83203125" style="132" customWidth="1"/>
    <col min="9" max="9" width="2" style="132" customWidth="1"/>
    <col min="10" max="10" width="19.83203125" style="132" customWidth="1"/>
    <col min="11" max="11" width="2" style="132" customWidth="1"/>
    <col min="12" max="12" width="19.83203125" style="132" customWidth="1"/>
    <col min="13" max="13" width="5.1640625" style="132" customWidth="1"/>
    <col min="14" max="14" width="10" style="132" bestFit="1" customWidth="1"/>
    <col min="15" max="15" width="12.83203125" style="132" hidden="1" customWidth="1"/>
    <col min="16" max="16" width="11.6640625" style="132" hidden="1" customWidth="1"/>
    <col min="17" max="17" width="47" style="132" customWidth="1"/>
    <col min="18" max="18" width="2" style="132" customWidth="1"/>
    <col min="19" max="19" width="8.5" style="132" bestFit="1" customWidth="1"/>
    <col min="20" max="21" width="2" style="132" customWidth="1"/>
    <col min="22" max="22" width="19.83203125" style="132" customWidth="1"/>
    <col min="23" max="23" width="2" style="132" customWidth="1"/>
    <col min="24" max="24" width="19.83203125" style="132" customWidth="1"/>
    <col min="25" max="25" width="2" style="132" customWidth="1"/>
    <col min="26" max="26" width="19.83203125" style="132" customWidth="1"/>
    <col min="27" max="27" width="2" style="132" customWidth="1"/>
    <col min="28" max="28" width="19.83203125" style="132" customWidth="1"/>
    <col min="29" max="16384" width="9.33203125" style="132"/>
  </cols>
  <sheetData>
    <row r="1" spans="1:28" ht="16.5" customHeight="1" x14ac:dyDescent="0.3">
      <c r="A1" s="335" t="s">
        <v>145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28" ht="16.5" customHeight="1" x14ac:dyDescent="0.3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</row>
    <row r="3" spans="1:28" ht="9.75" customHeight="1" x14ac:dyDescent="0.3">
      <c r="B3" s="134"/>
      <c r="C3" s="135"/>
      <c r="D3" s="134"/>
      <c r="E3" s="135"/>
      <c r="F3" s="134"/>
      <c r="G3" s="134"/>
      <c r="H3" s="134"/>
      <c r="I3" s="135"/>
      <c r="J3" s="134"/>
      <c r="K3" s="134"/>
      <c r="L3" s="134"/>
      <c r="Q3" s="136"/>
      <c r="R3" s="289"/>
      <c r="S3" s="136"/>
      <c r="T3" s="289"/>
      <c r="U3" s="289"/>
      <c r="V3" s="136"/>
      <c r="W3" s="136"/>
      <c r="X3" s="136"/>
      <c r="Y3" s="289"/>
      <c r="Z3" s="136"/>
      <c r="AA3" s="136"/>
      <c r="AB3" s="136"/>
    </row>
    <row r="4" spans="1:28" ht="16.5" customHeight="1" x14ac:dyDescent="0.3">
      <c r="B4" s="329" t="s">
        <v>24</v>
      </c>
      <c r="C4" s="135"/>
      <c r="D4" s="336" t="s">
        <v>23</v>
      </c>
      <c r="E4" s="135"/>
      <c r="F4" s="328" t="s">
        <v>22</v>
      </c>
      <c r="G4" s="328"/>
      <c r="H4" s="328"/>
      <c r="I4" s="135"/>
      <c r="J4" s="328" t="s">
        <v>21</v>
      </c>
      <c r="K4" s="328"/>
      <c r="L4" s="328"/>
      <c r="Q4" s="329" t="s">
        <v>40</v>
      </c>
      <c r="R4" s="286"/>
      <c r="S4" s="331" t="s">
        <v>23</v>
      </c>
      <c r="T4" s="286"/>
      <c r="U4" s="286"/>
      <c r="V4" s="328" t="s">
        <v>22</v>
      </c>
      <c r="W4" s="328"/>
      <c r="X4" s="328"/>
      <c r="Y4" s="286"/>
      <c r="Z4" s="328" t="s">
        <v>21</v>
      </c>
      <c r="AA4" s="328"/>
      <c r="AB4" s="328"/>
    </row>
    <row r="5" spans="1:28" ht="16.5" customHeight="1" x14ac:dyDescent="0.3">
      <c r="B5" s="329"/>
      <c r="C5" s="135"/>
      <c r="D5" s="336"/>
      <c r="E5" s="135"/>
      <c r="F5" s="333" t="s">
        <v>168</v>
      </c>
      <c r="G5" s="135"/>
      <c r="H5" s="326" t="s">
        <v>158</v>
      </c>
      <c r="I5" s="135"/>
      <c r="J5" s="333" t="s">
        <v>168</v>
      </c>
      <c r="K5" s="135"/>
      <c r="L5" s="326" t="s">
        <v>158</v>
      </c>
      <c r="Q5" s="329"/>
      <c r="R5" s="286"/>
      <c r="S5" s="331"/>
      <c r="T5" s="286"/>
      <c r="U5" s="286"/>
      <c r="V5" s="333" t="s">
        <v>168</v>
      </c>
      <c r="W5" s="135"/>
      <c r="X5" s="326" t="s">
        <v>158</v>
      </c>
      <c r="Y5" s="135"/>
      <c r="Z5" s="333" t="s">
        <v>168</v>
      </c>
      <c r="AA5" s="135"/>
      <c r="AB5" s="326" t="s">
        <v>158</v>
      </c>
    </row>
    <row r="6" spans="1:28" x14ac:dyDescent="0.3">
      <c r="B6" s="330"/>
      <c r="C6" s="137"/>
      <c r="D6" s="337"/>
      <c r="E6" s="137"/>
      <c r="F6" s="334"/>
      <c r="G6" s="138"/>
      <c r="H6" s="327"/>
      <c r="I6" s="137"/>
      <c r="J6" s="334"/>
      <c r="K6" s="138"/>
      <c r="L6" s="327"/>
      <c r="Q6" s="330"/>
      <c r="R6" s="137"/>
      <c r="S6" s="332"/>
      <c r="T6" s="288"/>
      <c r="U6" s="139"/>
      <c r="V6" s="334"/>
      <c r="W6" s="138"/>
      <c r="X6" s="327"/>
      <c r="Y6" s="137"/>
      <c r="Z6" s="334"/>
      <c r="AA6" s="138"/>
      <c r="AB6" s="327"/>
    </row>
    <row r="7" spans="1:28" x14ac:dyDescent="0.3">
      <c r="B7" s="139" t="s">
        <v>20</v>
      </c>
      <c r="C7" s="140"/>
      <c r="D7" s="141"/>
      <c r="E7" s="140"/>
      <c r="F7" s="141"/>
      <c r="G7" s="142"/>
      <c r="H7" s="143"/>
      <c r="I7" s="140"/>
      <c r="J7" s="141"/>
      <c r="K7" s="142"/>
      <c r="L7" s="143"/>
      <c r="Q7" s="139" t="s">
        <v>20</v>
      </c>
      <c r="R7" s="140"/>
      <c r="S7" s="141"/>
      <c r="T7" s="141"/>
      <c r="U7" s="140"/>
      <c r="V7" s="141"/>
      <c r="W7" s="142"/>
      <c r="X7" s="143"/>
      <c r="Z7" s="141"/>
      <c r="AA7" s="142"/>
      <c r="AB7" s="143"/>
    </row>
    <row r="8" spans="1:28" x14ac:dyDescent="0.3">
      <c r="B8" s="144" t="s">
        <v>19</v>
      </c>
      <c r="C8" s="140"/>
      <c r="D8" s="141">
        <v>4</v>
      </c>
      <c r="E8" s="140"/>
      <c r="F8" s="145">
        <v>16121136.039999999</v>
      </c>
      <c r="G8" s="145"/>
      <c r="H8" s="145">
        <v>12725280.949999999</v>
      </c>
      <c r="I8" s="140"/>
      <c r="J8" s="145">
        <v>17790830.469999999</v>
      </c>
      <c r="K8" s="145"/>
      <c r="L8" s="145">
        <v>13051606.939999999</v>
      </c>
      <c r="Q8" s="144" t="s">
        <v>34</v>
      </c>
      <c r="R8" s="140"/>
      <c r="S8" s="141">
        <v>12</v>
      </c>
      <c r="T8" s="141"/>
      <c r="U8" s="140"/>
      <c r="V8" s="145">
        <v>58462.86</v>
      </c>
      <c r="W8" s="147"/>
      <c r="X8" s="145">
        <v>42632.93</v>
      </c>
      <c r="Z8" s="145">
        <v>58462.86</v>
      </c>
      <c r="AA8" s="147"/>
      <c r="AB8" s="145">
        <v>42632.93</v>
      </c>
    </row>
    <row r="9" spans="1:28" ht="15.75" x14ac:dyDescent="0.3">
      <c r="B9" s="144" t="s">
        <v>8</v>
      </c>
      <c r="C9" s="140"/>
      <c r="D9" s="141">
        <v>5</v>
      </c>
      <c r="E9" s="140"/>
      <c r="F9" s="145">
        <v>2742112.1800000006</v>
      </c>
      <c r="G9" s="145"/>
      <c r="H9" s="145">
        <v>6465229.7300000004</v>
      </c>
      <c r="I9" s="140"/>
      <c r="J9" s="145">
        <v>3373366.3199999994</v>
      </c>
      <c r="K9" s="145"/>
      <c r="L9" s="145">
        <v>6531368.4699999997</v>
      </c>
      <c r="Q9" s="144" t="s">
        <v>39</v>
      </c>
      <c r="R9" s="140"/>
      <c r="S9" s="141"/>
      <c r="T9" s="141"/>
      <c r="U9" s="148"/>
      <c r="V9" s="145">
        <v>1817174.65</v>
      </c>
      <c r="W9" s="147"/>
      <c r="X9" s="145">
        <v>2175885.58</v>
      </c>
      <c r="Z9" s="145">
        <v>5252176.67</v>
      </c>
      <c r="AA9" s="147"/>
      <c r="AB9" s="145">
        <v>6205882.2199999997</v>
      </c>
    </row>
    <row r="10" spans="1:28" ht="15.75" x14ac:dyDescent="0.3">
      <c r="B10" s="144" t="s">
        <v>18</v>
      </c>
      <c r="C10" s="140"/>
      <c r="D10" s="141"/>
      <c r="E10" s="140"/>
      <c r="F10" s="145">
        <v>8750426.3600000013</v>
      </c>
      <c r="G10" s="145"/>
      <c r="H10" s="145">
        <v>9286633.5899999999</v>
      </c>
      <c r="I10" s="140"/>
      <c r="J10" s="145">
        <v>3912878.29</v>
      </c>
      <c r="K10" s="145"/>
      <c r="L10" s="145">
        <v>4285266.16</v>
      </c>
      <c r="Q10" s="144" t="s">
        <v>38</v>
      </c>
      <c r="R10" s="140"/>
      <c r="S10" s="141">
        <v>10</v>
      </c>
      <c r="T10" s="141"/>
      <c r="U10" s="148"/>
      <c r="V10" s="145">
        <v>64887280.109999999</v>
      </c>
      <c r="W10" s="147"/>
      <c r="X10" s="145">
        <v>60115042.460000001</v>
      </c>
      <c r="Z10" s="145">
        <v>127581063.87</v>
      </c>
      <c r="AA10" s="147"/>
      <c r="AB10" s="145">
        <v>112121169.45999999</v>
      </c>
    </row>
    <row r="11" spans="1:28" ht="15.75" x14ac:dyDescent="0.3">
      <c r="B11" s="149" t="s">
        <v>17</v>
      </c>
      <c r="C11" s="140"/>
      <c r="D11" s="141"/>
      <c r="E11" s="140"/>
      <c r="F11" s="145">
        <v>134296.06</v>
      </c>
      <c r="G11" s="145"/>
      <c r="H11" s="145">
        <v>33478.29</v>
      </c>
      <c r="I11" s="140"/>
      <c r="J11" s="145">
        <v>272056.59999999998</v>
      </c>
      <c r="K11" s="145"/>
      <c r="L11" s="145">
        <v>126291.93</v>
      </c>
      <c r="Q11" s="144" t="s">
        <v>37</v>
      </c>
      <c r="R11" s="140"/>
      <c r="S11" s="141">
        <v>11</v>
      </c>
      <c r="T11" s="141"/>
      <c r="U11" s="148"/>
      <c r="V11" s="145">
        <v>2551952.13</v>
      </c>
      <c r="W11" s="147"/>
      <c r="X11" s="145">
        <v>3916420.14</v>
      </c>
      <c r="Z11" s="145">
        <v>4095989.43</v>
      </c>
      <c r="AA11" s="147"/>
      <c r="AB11" s="145">
        <v>5043210.55</v>
      </c>
    </row>
    <row r="12" spans="1:28" x14ac:dyDescent="0.3">
      <c r="B12" s="149" t="s">
        <v>16</v>
      </c>
      <c r="C12" s="140"/>
      <c r="D12" s="141"/>
      <c r="E12" s="140"/>
      <c r="F12" s="145">
        <v>912898.34</v>
      </c>
      <c r="G12" s="145"/>
      <c r="H12" s="145">
        <v>1184738.26</v>
      </c>
      <c r="I12" s="140"/>
      <c r="J12" s="145">
        <v>1574423.88</v>
      </c>
      <c r="K12" s="145"/>
      <c r="L12" s="145">
        <v>1778237.04</v>
      </c>
      <c r="Q12" s="144" t="s">
        <v>36</v>
      </c>
      <c r="R12" s="140"/>
      <c r="S12" s="141"/>
      <c r="T12" s="141"/>
      <c r="U12" s="140"/>
      <c r="V12" s="145">
        <v>1321343.06</v>
      </c>
      <c r="W12" s="147"/>
      <c r="X12" s="145">
        <v>1271502.79</v>
      </c>
      <c r="Z12" s="145">
        <v>7370653.2599999979</v>
      </c>
      <c r="AA12" s="147"/>
      <c r="AB12" s="145">
        <v>6821790.7500000009</v>
      </c>
    </row>
    <row r="13" spans="1:28" x14ac:dyDescent="0.3">
      <c r="B13" s="149" t="s">
        <v>15</v>
      </c>
      <c r="C13" s="140"/>
      <c r="D13" s="141">
        <v>6</v>
      </c>
      <c r="E13" s="140"/>
      <c r="F13" s="145">
        <v>7667112.0600000005</v>
      </c>
      <c r="G13" s="145"/>
      <c r="H13" s="145">
        <v>8043989.5</v>
      </c>
      <c r="I13" s="139"/>
      <c r="J13" s="145">
        <v>2030277.9100000001</v>
      </c>
      <c r="K13" s="145"/>
      <c r="L13" s="248">
        <v>2356309.6500000004</v>
      </c>
      <c r="O13" s="132" t="s">
        <v>149</v>
      </c>
      <c r="P13" s="132">
        <v>1117151</v>
      </c>
      <c r="Q13" s="150" t="s">
        <v>35</v>
      </c>
      <c r="R13" s="140"/>
      <c r="S13" s="141"/>
      <c r="T13" s="141"/>
      <c r="U13" s="140"/>
      <c r="V13" s="151">
        <v>70636212.810000002</v>
      </c>
      <c r="W13" s="147"/>
      <c r="X13" s="151">
        <v>67521483.900000006</v>
      </c>
      <c r="Y13" s="142"/>
      <c r="Z13" s="151">
        <v>144358346.09</v>
      </c>
      <c r="AA13" s="147"/>
      <c r="AB13" s="151">
        <v>130234685.91</v>
      </c>
    </row>
    <row r="14" spans="1:28" x14ac:dyDescent="0.3">
      <c r="B14" s="149" t="s">
        <v>14</v>
      </c>
      <c r="C14" s="140"/>
      <c r="D14" s="152"/>
      <c r="E14" s="140"/>
      <c r="F14" s="145">
        <v>36119.9</v>
      </c>
      <c r="G14" s="145"/>
      <c r="H14" s="145">
        <v>24427.54</v>
      </c>
      <c r="I14" s="139"/>
      <c r="J14" s="145">
        <v>36119.9</v>
      </c>
      <c r="K14" s="145"/>
      <c r="L14" s="145">
        <v>24427.54</v>
      </c>
      <c r="O14" s="132" t="s">
        <v>148</v>
      </c>
      <c r="P14" s="132">
        <v>4702515.74</v>
      </c>
      <c r="Q14" s="146"/>
      <c r="R14" s="140"/>
      <c r="S14" s="152"/>
      <c r="T14" s="152"/>
      <c r="U14" s="140"/>
      <c r="V14" s="145"/>
      <c r="W14" s="147"/>
      <c r="X14" s="145"/>
      <c r="Z14" s="145"/>
      <c r="AA14" s="147"/>
      <c r="AB14" s="145"/>
    </row>
    <row r="15" spans="1:28" x14ac:dyDescent="0.3">
      <c r="B15" s="144" t="s">
        <v>13</v>
      </c>
      <c r="C15" s="140"/>
      <c r="D15" s="141">
        <v>7</v>
      </c>
      <c r="E15" s="140"/>
      <c r="F15" s="145">
        <v>12028233.800000001</v>
      </c>
      <c r="G15" s="145"/>
      <c r="H15" s="145">
        <v>7302301.3600000003</v>
      </c>
      <c r="I15" s="139"/>
      <c r="J15" s="145">
        <v>12139747.4</v>
      </c>
      <c r="K15" s="145"/>
      <c r="L15" s="145">
        <v>7457900.6200000001</v>
      </c>
      <c r="P15" s="132">
        <v>5819666.7400000002</v>
      </c>
      <c r="Q15" s="139" t="s">
        <v>10</v>
      </c>
      <c r="R15" s="140"/>
      <c r="S15" s="141"/>
      <c r="T15" s="141"/>
      <c r="U15" s="140"/>
      <c r="V15" s="145"/>
      <c r="W15" s="147"/>
      <c r="X15" s="145"/>
      <c r="Z15" s="145"/>
      <c r="AA15" s="147"/>
      <c r="AB15" s="145"/>
    </row>
    <row r="16" spans="1:28" x14ac:dyDescent="0.3">
      <c r="B16" s="144" t="s">
        <v>12</v>
      </c>
      <c r="C16" s="140"/>
      <c r="D16" s="141"/>
      <c r="E16" s="140"/>
      <c r="F16" s="145">
        <v>71927.820000000007</v>
      </c>
      <c r="G16" s="145"/>
      <c r="H16" s="145">
        <v>64042.3</v>
      </c>
      <c r="I16" s="139"/>
      <c r="J16" s="145">
        <v>72104.72</v>
      </c>
      <c r="K16" s="145"/>
      <c r="L16" s="145">
        <v>119065.64</v>
      </c>
      <c r="Q16" s="144" t="s">
        <v>38</v>
      </c>
      <c r="R16" s="140"/>
      <c r="S16" s="141">
        <v>10</v>
      </c>
      <c r="T16" s="141"/>
      <c r="U16" s="140"/>
      <c r="V16" s="145">
        <v>28085897.359999999</v>
      </c>
      <c r="W16" s="147"/>
      <c r="X16" s="145">
        <v>12273384.75</v>
      </c>
      <c r="Z16" s="145">
        <v>50588658.270000003</v>
      </c>
      <c r="AA16" s="147"/>
      <c r="AB16" s="145">
        <v>14076526.220000001</v>
      </c>
    </row>
    <row r="17" spans="2:29" ht="15.75" x14ac:dyDescent="0.3">
      <c r="B17" s="150" t="s">
        <v>11</v>
      </c>
      <c r="C17" s="140"/>
      <c r="D17" s="141"/>
      <c r="E17" s="140"/>
      <c r="F17" s="151">
        <v>39713836.199999996</v>
      </c>
      <c r="G17" s="145"/>
      <c r="H17" s="151">
        <v>35843487.93</v>
      </c>
      <c r="I17" s="139"/>
      <c r="J17" s="151">
        <v>37288927.199999996</v>
      </c>
      <c r="K17" s="145"/>
      <c r="L17" s="151">
        <v>31445207.830000002</v>
      </c>
      <c r="Q17" s="144" t="s">
        <v>33</v>
      </c>
      <c r="R17" s="140"/>
      <c r="S17" s="141">
        <v>13</v>
      </c>
      <c r="T17" s="141"/>
      <c r="U17" s="148"/>
      <c r="V17" s="145">
        <v>53382236.600000001</v>
      </c>
      <c r="W17" s="147"/>
      <c r="X17" s="145">
        <v>53662958.910000004</v>
      </c>
      <c r="Z17" s="145">
        <v>63004777.859999999</v>
      </c>
      <c r="AA17" s="147"/>
      <c r="AB17" s="145">
        <v>55361838.120000005</v>
      </c>
      <c r="AC17" s="160"/>
    </row>
    <row r="18" spans="2:29" ht="15.75" x14ac:dyDescent="0.3">
      <c r="B18" s="224"/>
      <c r="C18" s="140"/>
      <c r="D18" s="141"/>
      <c r="E18" s="140"/>
      <c r="F18" s="225"/>
      <c r="G18" s="145"/>
      <c r="H18" s="225"/>
      <c r="I18" s="139"/>
      <c r="J18" s="225"/>
      <c r="K18" s="145"/>
      <c r="L18" s="225"/>
      <c r="Q18" s="144" t="s">
        <v>165</v>
      </c>
      <c r="R18" s="140"/>
      <c r="S18" s="141">
        <v>15</v>
      </c>
      <c r="T18" s="141"/>
      <c r="U18" s="148"/>
      <c r="V18" s="145">
        <v>14966976</v>
      </c>
      <c r="W18" s="147"/>
      <c r="X18" s="145">
        <v>33409085</v>
      </c>
      <c r="Z18" s="145">
        <v>30362264.670000002</v>
      </c>
      <c r="AA18" s="147"/>
      <c r="AB18" s="145">
        <v>75716116</v>
      </c>
    </row>
    <row r="19" spans="2:29" ht="15.75" x14ac:dyDescent="0.3">
      <c r="B19" s="153"/>
      <c r="C19" s="140"/>
      <c r="D19" s="141"/>
      <c r="E19" s="140"/>
      <c r="F19" s="145"/>
      <c r="G19" s="154"/>
      <c r="H19" s="143"/>
      <c r="I19" s="139"/>
      <c r="J19" s="145"/>
      <c r="K19" s="154"/>
      <c r="L19" s="143"/>
      <c r="Q19" s="144" t="s">
        <v>28</v>
      </c>
      <c r="R19" s="140"/>
      <c r="S19" s="141">
        <v>17</v>
      </c>
      <c r="T19" s="141"/>
      <c r="U19" s="148"/>
      <c r="V19" s="145">
        <v>76710098.900000006</v>
      </c>
      <c r="W19" s="147"/>
      <c r="X19" s="145">
        <v>59809343.100000001</v>
      </c>
      <c r="Z19" s="145">
        <v>268279158.34999999</v>
      </c>
      <c r="AA19" s="147"/>
      <c r="AB19" s="145">
        <v>246198756.18000001</v>
      </c>
    </row>
    <row r="20" spans="2:29" ht="15.75" x14ac:dyDescent="0.3">
      <c r="B20" s="139" t="s">
        <v>10</v>
      </c>
      <c r="D20" s="155"/>
      <c r="F20" s="145"/>
      <c r="G20" s="156"/>
      <c r="H20" s="156"/>
      <c r="J20" s="145"/>
      <c r="K20" s="154"/>
      <c r="L20" s="154"/>
      <c r="Q20" s="144" t="s">
        <v>32</v>
      </c>
      <c r="R20" s="140"/>
      <c r="S20" s="141">
        <v>14</v>
      </c>
      <c r="T20" s="141"/>
      <c r="U20" s="148"/>
      <c r="V20" s="145">
        <v>0</v>
      </c>
      <c r="W20" s="147"/>
      <c r="X20" s="145">
        <v>0</v>
      </c>
      <c r="Y20" s="142"/>
      <c r="Z20" s="145">
        <v>0</v>
      </c>
      <c r="AA20" s="147"/>
      <c r="AB20" s="145">
        <v>63954732.18</v>
      </c>
    </row>
    <row r="21" spans="2:29" x14ac:dyDescent="0.3">
      <c r="B21" s="157" t="s">
        <v>9</v>
      </c>
      <c r="D21" s="155">
        <v>8</v>
      </c>
      <c r="F21" s="158">
        <v>1191355.5199999996</v>
      </c>
      <c r="G21" s="145"/>
      <c r="H21" s="158">
        <v>5480656.7599999998</v>
      </c>
      <c r="J21" s="158">
        <v>1634021.9099999995</v>
      </c>
      <c r="K21" s="145"/>
      <c r="L21" s="158">
        <v>5566156.5300000003</v>
      </c>
      <c r="Q21" s="150" t="s">
        <v>31</v>
      </c>
      <c r="R21" s="140"/>
      <c r="S21" s="141"/>
      <c r="T21" s="141"/>
      <c r="U21" s="140"/>
      <c r="V21" s="151">
        <v>173145208.86000001</v>
      </c>
      <c r="W21" s="147"/>
      <c r="X21" s="151">
        <v>159154771.75999999</v>
      </c>
      <c r="Z21" s="151">
        <v>412234859.14999998</v>
      </c>
      <c r="AA21" s="147"/>
      <c r="AB21" s="151">
        <v>455307968.69999999</v>
      </c>
    </row>
    <row r="22" spans="2:29" x14ac:dyDescent="0.3">
      <c r="B22" s="159" t="s">
        <v>162</v>
      </c>
      <c r="D22" s="141"/>
      <c r="F22" s="145">
        <v>0</v>
      </c>
      <c r="G22" s="145"/>
      <c r="H22" s="145">
        <v>0</v>
      </c>
      <c r="J22" s="145">
        <v>0</v>
      </c>
      <c r="K22" s="145"/>
      <c r="L22" s="145">
        <v>0</v>
      </c>
      <c r="Q22" s="146"/>
      <c r="R22" s="140"/>
      <c r="S22" s="141"/>
      <c r="T22" s="141"/>
      <c r="U22" s="140"/>
      <c r="V22" s="145"/>
      <c r="W22" s="147"/>
      <c r="X22" s="145"/>
      <c r="Y22" s="142"/>
      <c r="Z22" s="145"/>
      <c r="AA22" s="147"/>
      <c r="AB22" s="145"/>
    </row>
    <row r="23" spans="2:29" x14ac:dyDescent="0.3">
      <c r="B23" s="159" t="s">
        <v>135</v>
      </c>
      <c r="D23" s="155"/>
      <c r="F23" s="145">
        <v>337936.88</v>
      </c>
      <c r="G23" s="145"/>
      <c r="H23" s="145">
        <v>386552.5</v>
      </c>
      <c r="J23" s="145">
        <v>1458003.84</v>
      </c>
      <c r="K23" s="145"/>
      <c r="L23" s="145">
        <v>1123022.0599999998</v>
      </c>
      <c r="Q23" s="150" t="s">
        <v>30</v>
      </c>
      <c r="R23" s="140"/>
      <c r="S23" s="141"/>
      <c r="T23" s="141"/>
      <c r="U23" s="140"/>
      <c r="V23" s="151">
        <v>243781421.67000002</v>
      </c>
      <c r="W23" s="147"/>
      <c r="X23" s="151">
        <v>226676255.66</v>
      </c>
      <c r="Z23" s="151">
        <v>556593205.24000001</v>
      </c>
      <c r="AA23" s="147"/>
      <c r="AB23" s="151">
        <v>585542654.61000001</v>
      </c>
    </row>
    <row r="24" spans="2:29" x14ac:dyDescent="0.3">
      <c r="B24" s="159" t="s">
        <v>7</v>
      </c>
      <c r="D24" s="155"/>
      <c r="F24" s="145">
        <v>845255.46999999974</v>
      </c>
      <c r="G24" s="145"/>
      <c r="H24" s="145">
        <v>5085941.09</v>
      </c>
      <c r="J24" s="145">
        <v>164654.89999999944</v>
      </c>
      <c r="K24" s="145"/>
      <c r="L24" s="145">
        <v>4431771.3000000007</v>
      </c>
      <c r="O24" s="132" t="s">
        <v>147</v>
      </c>
      <c r="P24" s="132">
        <v>664937.85</v>
      </c>
      <c r="Q24" s="146"/>
      <c r="S24" s="155"/>
      <c r="T24" s="155"/>
      <c r="U24" s="140"/>
      <c r="V24" s="145"/>
      <c r="W24" s="147"/>
      <c r="X24" s="145"/>
      <c r="Z24" s="145"/>
      <c r="AA24" s="147"/>
      <c r="AB24" s="145"/>
    </row>
    <row r="25" spans="2:29" x14ac:dyDescent="0.3">
      <c r="B25" s="159" t="s">
        <v>6</v>
      </c>
      <c r="D25" s="155"/>
      <c r="F25" s="145">
        <v>8163.17</v>
      </c>
      <c r="G25" s="145"/>
      <c r="H25" s="145">
        <v>8163.17</v>
      </c>
      <c r="J25" s="145">
        <v>11363.17</v>
      </c>
      <c r="K25" s="145"/>
      <c r="L25" s="145">
        <v>11363.17</v>
      </c>
      <c r="Q25" s="139" t="s">
        <v>136</v>
      </c>
      <c r="S25" s="141"/>
      <c r="T25" s="141"/>
      <c r="U25" s="140"/>
      <c r="V25" s="145"/>
      <c r="W25" s="147"/>
      <c r="X25" s="145"/>
      <c r="Z25" s="145"/>
      <c r="AA25" s="147"/>
      <c r="AB25" s="145"/>
    </row>
    <row r="26" spans="2:29" x14ac:dyDescent="0.3">
      <c r="B26" s="157" t="s">
        <v>5</v>
      </c>
      <c r="D26" s="155"/>
      <c r="F26" s="158">
        <v>1977.05</v>
      </c>
      <c r="G26" s="145"/>
      <c r="H26" s="158">
        <v>1977.05</v>
      </c>
      <c r="J26" s="158">
        <v>22344.6</v>
      </c>
      <c r="K26" s="145"/>
      <c r="L26" s="158">
        <v>22344.6</v>
      </c>
      <c r="Q26" s="144" t="s">
        <v>29</v>
      </c>
      <c r="S26" s="141">
        <v>16</v>
      </c>
      <c r="T26" s="141"/>
      <c r="U26" s="140"/>
      <c r="V26" s="145">
        <v>432842995.31999999</v>
      </c>
      <c r="W26" s="147"/>
      <c r="X26" s="145">
        <v>432842995.31999999</v>
      </c>
      <c r="Z26" s="145">
        <v>432842995.31999999</v>
      </c>
      <c r="AA26" s="147"/>
      <c r="AB26" s="145">
        <v>432842995.31999999</v>
      </c>
    </row>
    <row r="27" spans="2:29" x14ac:dyDescent="0.3">
      <c r="B27" s="157" t="s">
        <v>4</v>
      </c>
      <c r="D27" s="155">
        <v>9</v>
      </c>
      <c r="F27" s="158">
        <v>203910534.81</v>
      </c>
      <c r="G27" s="145"/>
      <c r="H27" s="158">
        <v>204306166.91999999</v>
      </c>
      <c r="J27" s="158">
        <v>332667283.64999998</v>
      </c>
      <c r="K27" s="145"/>
      <c r="L27" s="158">
        <v>336238550.23000002</v>
      </c>
      <c r="M27" s="160"/>
      <c r="P27" s="160"/>
      <c r="Q27" s="144" t="s">
        <v>166</v>
      </c>
      <c r="V27" s="145">
        <v>2266650</v>
      </c>
      <c r="X27" s="145">
        <v>58033</v>
      </c>
      <c r="Z27" s="226">
        <v>8144643</v>
      </c>
      <c r="AB27" s="226">
        <v>663918</v>
      </c>
    </row>
    <row r="28" spans="2:29" x14ac:dyDescent="0.3">
      <c r="B28" s="157" t="s">
        <v>3</v>
      </c>
      <c r="D28" s="155"/>
      <c r="F28" s="158">
        <v>8762.4</v>
      </c>
      <c r="G28" s="145"/>
      <c r="H28" s="158">
        <v>8762.4</v>
      </c>
      <c r="J28" s="158">
        <v>8762.4</v>
      </c>
      <c r="K28" s="145"/>
      <c r="L28" s="158">
        <v>8762.4</v>
      </c>
      <c r="P28" s="160"/>
      <c r="Q28" s="144" t="s">
        <v>27</v>
      </c>
      <c r="S28" s="141">
        <v>18</v>
      </c>
      <c r="T28" s="141"/>
      <c r="U28" s="140"/>
      <c r="V28" s="161">
        <v>-434064601.01000005</v>
      </c>
      <c r="W28" s="162"/>
      <c r="X28" s="161">
        <v>-413936232.92000002</v>
      </c>
      <c r="Z28" s="227">
        <v>-625959503.79999995</v>
      </c>
      <c r="AA28" s="162"/>
      <c r="AB28" s="161">
        <v>-645768546.34000003</v>
      </c>
    </row>
    <row r="29" spans="2:29" x14ac:dyDescent="0.3">
      <c r="B29" s="150" t="s">
        <v>2</v>
      </c>
      <c r="C29" s="140"/>
      <c r="D29" s="141"/>
      <c r="E29" s="140"/>
      <c r="F29" s="151">
        <v>205112629.78</v>
      </c>
      <c r="G29" s="145"/>
      <c r="H29" s="151">
        <v>209797563.13</v>
      </c>
      <c r="J29" s="151">
        <v>334332412.55999994</v>
      </c>
      <c r="K29" s="145"/>
      <c r="L29" s="151">
        <v>341835813.75999999</v>
      </c>
      <c r="Q29" s="150" t="s">
        <v>26</v>
      </c>
      <c r="R29" s="140"/>
      <c r="S29" s="141"/>
      <c r="T29" s="141"/>
      <c r="U29" s="140"/>
      <c r="V29" s="151">
        <v>1045044.3099999428</v>
      </c>
      <c r="W29" s="147"/>
      <c r="X29" s="151">
        <v>18964795.399999976</v>
      </c>
      <c r="Z29" s="228">
        <v>-184971865.47999996</v>
      </c>
      <c r="AA29" s="147"/>
      <c r="AB29" s="163">
        <v>-212261633.02000004</v>
      </c>
    </row>
    <row r="30" spans="2:29" x14ac:dyDescent="0.3">
      <c r="D30" s="155"/>
      <c r="F30" s="145"/>
      <c r="G30" s="145"/>
      <c r="H30" s="145"/>
      <c r="J30" s="145"/>
      <c r="K30" s="145"/>
      <c r="L30" s="145"/>
      <c r="Q30" s="146"/>
      <c r="S30" s="155"/>
      <c r="T30" s="155"/>
      <c r="U30" s="140"/>
      <c r="V30" s="164"/>
      <c r="W30" s="165"/>
      <c r="X30" s="164"/>
      <c r="Z30" s="226"/>
      <c r="AA30" s="165"/>
      <c r="AB30" s="164"/>
    </row>
    <row r="31" spans="2:29" ht="15.75" x14ac:dyDescent="0.35">
      <c r="B31" s="166" t="s">
        <v>1</v>
      </c>
      <c r="D31" s="167"/>
      <c r="F31" s="151">
        <v>244826465.97999999</v>
      </c>
      <c r="G31" s="145"/>
      <c r="H31" s="151">
        <v>245641051.06</v>
      </c>
      <c r="J31" s="151">
        <v>371621339.75999993</v>
      </c>
      <c r="K31" s="145"/>
      <c r="L31" s="151">
        <v>373281021.58999997</v>
      </c>
      <c r="Q31" s="166" t="s">
        <v>25</v>
      </c>
      <c r="S31" s="167"/>
      <c r="T31" s="167"/>
      <c r="V31" s="151">
        <v>244826465.97999996</v>
      </c>
      <c r="W31" s="168"/>
      <c r="X31" s="151">
        <v>245641051.05999997</v>
      </c>
      <c r="Z31" s="229">
        <v>371621339.76000005</v>
      </c>
      <c r="AA31" s="168"/>
      <c r="AB31" s="151">
        <v>373281021.58999997</v>
      </c>
    </row>
    <row r="32" spans="2:29" ht="15.75" x14ac:dyDescent="0.35">
      <c r="B32" s="169" t="s">
        <v>0</v>
      </c>
      <c r="C32" s="140"/>
      <c r="D32" s="170"/>
      <c r="E32" s="140"/>
      <c r="F32" s="171"/>
      <c r="Q32" s="169" t="s">
        <v>0</v>
      </c>
      <c r="S32" s="167"/>
      <c r="T32" s="167"/>
      <c r="V32" s="158"/>
      <c r="W32" s="168"/>
      <c r="X32" s="158"/>
      <c r="Z32" s="158"/>
      <c r="AA32" s="168"/>
      <c r="AB32" s="158"/>
    </row>
    <row r="33" spans="2:28" x14ac:dyDescent="0.3">
      <c r="R33" s="140"/>
      <c r="S33" s="170"/>
      <c r="T33" s="170"/>
      <c r="U33" s="140"/>
      <c r="V33" s="154">
        <f>F31-V31</f>
        <v>0</v>
      </c>
      <c r="X33" s="154">
        <f>H31-X31</f>
        <v>0</v>
      </c>
      <c r="Z33" s="154">
        <f>J31-Z31</f>
        <v>0</v>
      </c>
      <c r="AB33" s="154">
        <f>L31-AB31</f>
        <v>0</v>
      </c>
    </row>
    <row r="34" spans="2:28" ht="15.75" x14ac:dyDescent="0.35">
      <c r="F34" s="172"/>
      <c r="J34" s="160"/>
      <c r="Z34" s="190"/>
    </row>
    <row r="35" spans="2:28" ht="15.75" x14ac:dyDescent="0.35">
      <c r="V35" s="172"/>
      <c r="Z35" s="190"/>
    </row>
    <row r="36" spans="2:28" s="173" customFormat="1" ht="15.75" x14ac:dyDescent="0.35">
      <c r="Q36" s="132"/>
      <c r="R36" s="132"/>
      <c r="S36" s="132"/>
      <c r="T36" s="132"/>
      <c r="U36" s="132"/>
      <c r="V36" s="160"/>
      <c r="W36" s="132"/>
      <c r="X36" s="132"/>
      <c r="Y36" s="132"/>
      <c r="Z36" s="132"/>
      <c r="AA36" s="132"/>
      <c r="AB36" s="132"/>
    </row>
    <row r="37" spans="2:28" s="173" customFormat="1" ht="15" customHeight="1" x14ac:dyDescent="0.35">
      <c r="B37" s="174"/>
      <c r="C37" s="175"/>
      <c r="D37" s="176"/>
      <c r="E37" s="176"/>
      <c r="F37" s="176"/>
      <c r="G37" s="176"/>
      <c r="H37" s="174"/>
      <c r="I37" s="175"/>
      <c r="J37" s="174"/>
      <c r="K37" s="175"/>
      <c r="L37" s="174"/>
      <c r="V37" s="290"/>
    </row>
    <row r="38" spans="2:28" s="173" customFormat="1" ht="15" customHeight="1" x14ac:dyDescent="0.35">
      <c r="B38" s="174"/>
      <c r="C38" s="175"/>
      <c r="D38" s="176"/>
      <c r="E38" s="176"/>
      <c r="F38" s="176"/>
      <c r="G38" s="176"/>
      <c r="H38" s="174"/>
      <c r="I38" s="175"/>
      <c r="J38" s="174"/>
      <c r="K38" s="175"/>
      <c r="L38" s="174"/>
      <c r="Q38" s="174"/>
      <c r="R38" s="175"/>
      <c r="S38" s="176"/>
      <c r="T38" s="176"/>
      <c r="U38" s="176"/>
      <c r="V38" s="176"/>
      <c r="W38" s="176"/>
      <c r="X38" s="174"/>
      <c r="Y38" s="175"/>
      <c r="Z38" s="174"/>
      <c r="AA38" s="175"/>
      <c r="AB38" s="174"/>
    </row>
    <row r="39" spans="2:28" s="173" customFormat="1" ht="15" customHeight="1" x14ac:dyDescent="0.35">
      <c r="B39" s="174"/>
      <c r="C39" s="175"/>
      <c r="D39" s="176"/>
      <c r="E39" s="176"/>
      <c r="F39" s="176"/>
      <c r="G39" s="176"/>
      <c r="H39" s="174"/>
      <c r="I39" s="175"/>
      <c r="J39" s="174"/>
      <c r="K39" s="175"/>
      <c r="L39" s="174"/>
      <c r="Q39" s="174"/>
      <c r="R39" s="175"/>
      <c r="S39" s="176"/>
      <c r="T39" s="176"/>
      <c r="U39" s="176"/>
      <c r="V39" s="176"/>
      <c r="W39" s="176"/>
      <c r="X39" s="174"/>
      <c r="Y39" s="175"/>
      <c r="Z39" s="174"/>
      <c r="AA39" s="175"/>
      <c r="AB39" s="174"/>
    </row>
    <row r="40" spans="2:28" s="173" customFormat="1" ht="15" customHeight="1" x14ac:dyDescent="0.35">
      <c r="B40" s="175"/>
      <c r="C40" s="175"/>
      <c r="D40" s="176"/>
      <c r="E40" s="176"/>
      <c r="F40" s="176"/>
      <c r="G40" s="176"/>
      <c r="H40" s="175"/>
      <c r="I40" s="175"/>
      <c r="J40" s="177"/>
      <c r="K40" s="175"/>
      <c r="L40" s="177"/>
      <c r="Q40" s="174"/>
      <c r="R40" s="175"/>
      <c r="S40" s="176"/>
      <c r="T40" s="176"/>
      <c r="U40" s="176"/>
      <c r="V40" s="176"/>
      <c r="W40" s="176"/>
      <c r="X40" s="174"/>
      <c r="Y40" s="175"/>
      <c r="Z40" s="174"/>
      <c r="AA40" s="175"/>
      <c r="AB40" s="174"/>
    </row>
    <row r="41" spans="2:28" s="173" customFormat="1" ht="15" customHeight="1" x14ac:dyDescent="0.35">
      <c r="B41" s="178"/>
      <c r="C41" s="178"/>
      <c r="D41" s="176"/>
      <c r="E41" s="176"/>
      <c r="F41" s="176"/>
      <c r="G41" s="176"/>
      <c r="H41" s="178"/>
      <c r="I41" s="176"/>
      <c r="J41" s="178"/>
      <c r="K41" s="176"/>
      <c r="L41" s="178"/>
      <c r="Q41" s="175"/>
      <c r="R41" s="175"/>
      <c r="S41" s="176"/>
      <c r="T41" s="176"/>
      <c r="U41" s="176"/>
      <c r="V41" s="176"/>
      <c r="W41" s="176"/>
      <c r="X41" s="175"/>
      <c r="Y41" s="175"/>
      <c r="Z41" s="175"/>
      <c r="AA41" s="175"/>
      <c r="AB41" s="175"/>
    </row>
    <row r="42" spans="2:28" s="173" customFormat="1" ht="15" customHeight="1" x14ac:dyDescent="0.35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Q42" s="178"/>
      <c r="R42" s="178"/>
      <c r="S42" s="176"/>
      <c r="T42" s="176"/>
      <c r="U42" s="176"/>
      <c r="V42" s="176"/>
      <c r="W42" s="176"/>
      <c r="X42" s="178"/>
      <c r="Y42" s="176"/>
      <c r="Z42" s="178"/>
      <c r="AA42" s="176"/>
      <c r="AB42" s="178"/>
    </row>
    <row r="43" spans="2:28" ht="15" customHeight="1" x14ac:dyDescent="0.3">
      <c r="B43" s="176"/>
      <c r="C43" s="175"/>
      <c r="D43" s="176"/>
      <c r="E43" s="176"/>
      <c r="F43" s="176"/>
      <c r="G43" s="176"/>
      <c r="H43" s="178"/>
      <c r="I43" s="176"/>
      <c r="J43" s="178"/>
      <c r="K43" s="176"/>
      <c r="L43" s="178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</row>
    <row r="44" spans="2:28" ht="15" customHeight="1" x14ac:dyDescent="0.3">
      <c r="B44" s="176"/>
      <c r="C44" s="175"/>
      <c r="D44" s="176"/>
      <c r="E44" s="176"/>
      <c r="F44" s="176"/>
      <c r="G44" s="176"/>
      <c r="H44" s="178"/>
      <c r="I44" s="176"/>
      <c r="J44" s="179"/>
      <c r="K44" s="176"/>
      <c r="L44" s="178"/>
      <c r="Q44" s="176"/>
      <c r="R44" s="175"/>
      <c r="S44" s="176"/>
      <c r="T44" s="176"/>
      <c r="U44" s="176"/>
      <c r="V44" s="176"/>
      <c r="W44" s="176"/>
      <c r="X44" s="178"/>
      <c r="Y44" s="176"/>
      <c r="Z44" s="178"/>
      <c r="AA44" s="176"/>
      <c r="AB44" s="178"/>
    </row>
    <row r="45" spans="2:28" ht="15" customHeight="1" x14ac:dyDescent="0.3">
      <c r="B45" s="176"/>
      <c r="C45" s="175"/>
      <c r="D45" s="176"/>
      <c r="E45" s="176"/>
      <c r="F45" s="176"/>
      <c r="G45" s="176"/>
      <c r="H45" s="176"/>
      <c r="I45" s="176"/>
      <c r="J45" s="176"/>
      <c r="K45" s="176"/>
      <c r="L45" s="176"/>
      <c r="Q45" s="176"/>
      <c r="R45" s="175"/>
      <c r="S45" s="176"/>
      <c r="T45" s="176"/>
      <c r="U45" s="176"/>
      <c r="V45" s="176"/>
      <c r="W45" s="176"/>
      <c r="X45" s="178"/>
      <c r="Y45" s="176"/>
      <c r="Z45" s="178"/>
      <c r="AA45" s="176"/>
      <c r="AB45" s="178"/>
    </row>
    <row r="46" spans="2:28" ht="15" customHeight="1" x14ac:dyDescent="0.3">
      <c r="Q46" s="176"/>
      <c r="R46" s="175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</row>
    <row r="51" spans="6:22" ht="15.75" x14ac:dyDescent="0.35">
      <c r="F51" s="172"/>
    </row>
    <row r="52" spans="6:22" ht="15.75" x14ac:dyDescent="0.35">
      <c r="F52" s="172"/>
      <c r="V52" s="172"/>
    </row>
    <row r="53" spans="6:22" ht="15.75" x14ac:dyDescent="0.35">
      <c r="F53" s="180"/>
      <c r="V53" s="172"/>
    </row>
    <row r="54" spans="6:22" x14ac:dyDescent="0.3">
      <c r="V54" s="180"/>
    </row>
  </sheetData>
  <mergeCells count="17">
    <mergeCell ref="A1:M2"/>
    <mergeCell ref="B4:B6"/>
    <mergeCell ref="D4:D6"/>
    <mergeCell ref="F5:F6"/>
    <mergeCell ref="H5:H6"/>
    <mergeCell ref="J5:J6"/>
    <mergeCell ref="L5:L6"/>
    <mergeCell ref="F4:H4"/>
    <mergeCell ref="J4:L4"/>
    <mergeCell ref="AB5:AB6"/>
    <mergeCell ref="V4:X4"/>
    <mergeCell ref="Z4:AB4"/>
    <mergeCell ref="Q4:Q6"/>
    <mergeCell ref="S4:S6"/>
    <mergeCell ref="V5:V6"/>
    <mergeCell ref="X5:X6"/>
    <mergeCell ref="Z5:Z6"/>
  </mergeCells>
  <printOptions horizontalCentered="1"/>
  <pageMargins left="0.51181102362204722" right="0.51181102362204722" top="0.39370078740157483" bottom="0.39370078740157483" header="0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showGridLines="0" zoomScale="80" zoomScaleNormal="80" workbookViewId="0">
      <selection sqref="A1:K35"/>
    </sheetView>
  </sheetViews>
  <sheetFormatPr defaultRowHeight="15" x14ac:dyDescent="0.3"/>
  <cols>
    <col min="1" max="1" width="4.33203125" style="132" customWidth="1"/>
    <col min="2" max="2" width="67.6640625" style="132" customWidth="1"/>
    <col min="3" max="3" width="2" style="132" customWidth="1"/>
    <col min="4" max="4" width="8.6640625" style="132" bestFit="1" customWidth="1"/>
    <col min="5" max="5" width="15.83203125" style="132" customWidth="1"/>
    <col min="6" max="6" width="2.83203125" style="132" customWidth="1"/>
    <col min="7" max="7" width="15.83203125" style="132" customWidth="1"/>
    <col min="8" max="8" width="2.33203125" style="285" customWidth="1"/>
    <col min="9" max="9" width="15.83203125" style="285" customWidth="1"/>
    <col min="10" max="10" width="2.33203125" style="285" customWidth="1"/>
    <col min="11" max="11" width="15.83203125" style="285" customWidth="1"/>
    <col min="12" max="12" width="4.5" style="132" customWidth="1"/>
    <col min="13" max="13" width="12.83203125" style="132" customWidth="1"/>
    <col min="14" max="14" width="27.6640625" style="132" customWidth="1"/>
    <col min="15" max="17" width="12.83203125" style="132" customWidth="1"/>
    <col min="18" max="18" width="12.5" style="132" customWidth="1"/>
    <col min="19" max="19" width="16.1640625" style="132" bestFit="1" customWidth="1"/>
    <col min="20" max="20" width="9.33203125" style="132"/>
    <col min="21" max="21" width="15.1640625" style="132" bestFit="1" customWidth="1"/>
    <col min="22" max="16384" width="9.33203125" style="132"/>
  </cols>
  <sheetData>
    <row r="1" spans="1:25" ht="16.5" customHeight="1" x14ac:dyDescent="0.3">
      <c r="A1" s="340" t="s">
        <v>144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289"/>
      <c r="M1" s="289"/>
      <c r="N1" s="289"/>
      <c r="O1" s="289"/>
      <c r="P1" s="249"/>
    </row>
    <row r="2" spans="1:25" ht="16.5" customHeight="1" x14ac:dyDescent="0.3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289"/>
      <c r="M2" s="289"/>
      <c r="N2" s="289"/>
      <c r="O2" s="289"/>
      <c r="P2" s="249"/>
    </row>
    <row r="3" spans="1:25" ht="9.75" customHeight="1" x14ac:dyDescent="0.3">
      <c r="A3" s="289"/>
      <c r="B3" s="135"/>
      <c r="C3" s="135"/>
      <c r="D3" s="135"/>
      <c r="E3" s="135"/>
      <c r="F3" s="135"/>
      <c r="G3" s="135"/>
      <c r="H3" s="250"/>
      <c r="I3" s="250"/>
      <c r="J3" s="250"/>
      <c r="K3" s="250"/>
      <c r="P3" s="249"/>
    </row>
    <row r="4" spans="1:25" x14ac:dyDescent="0.3">
      <c r="A4" s="251"/>
      <c r="B4" s="252"/>
      <c r="C4" s="251"/>
      <c r="D4" s="252"/>
      <c r="E4" s="253" t="s">
        <v>22</v>
      </c>
      <c r="F4" s="253"/>
      <c r="G4" s="253"/>
      <c r="H4" s="254"/>
      <c r="I4" s="253" t="s">
        <v>21</v>
      </c>
      <c r="J4" s="253"/>
      <c r="K4" s="253"/>
      <c r="P4" s="249"/>
    </row>
    <row r="5" spans="1:25" ht="15.75" customHeight="1" x14ac:dyDescent="0.3">
      <c r="A5" s="251"/>
      <c r="B5" s="342" t="s">
        <v>58</v>
      </c>
      <c r="C5" s="251"/>
      <c r="D5" s="341" t="s">
        <v>23</v>
      </c>
      <c r="E5" s="338" t="s">
        <v>169</v>
      </c>
      <c r="F5" s="338"/>
      <c r="G5" s="338"/>
      <c r="H5" s="255"/>
      <c r="I5" s="338" t="s">
        <v>169</v>
      </c>
      <c r="J5" s="338"/>
      <c r="K5" s="338"/>
      <c r="P5" s="249"/>
    </row>
    <row r="6" spans="1:25" x14ac:dyDescent="0.3">
      <c r="A6" s="251"/>
      <c r="B6" s="329"/>
      <c r="C6" s="251"/>
      <c r="D6" s="331"/>
      <c r="E6" s="343"/>
      <c r="F6" s="343"/>
      <c r="G6" s="343"/>
      <c r="H6" s="255"/>
      <c r="I6" s="343"/>
      <c r="J6" s="343"/>
      <c r="K6" s="343"/>
      <c r="P6" s="249"/>
    </row>
    <row r="7" spans="1:25" x14ac:dyDescent="0.3">
      <c r="B7" s="330"/>
      <c r="C7" s="140"/>
      <c r="D7" s="332"/>
      <c r="E7" s="256">
        <v>2020</v>
      </c>
      <c r="F7" s="257"/>
      <c r="G7" s="256">
        <v>2019</v>
      </c>
      <c r="H7" s="258"/>
      <c r="I7" s="256">
        <v>2020</v>
      </c>
      <c r="J7" s="257"/>
      <c r="K7" s="256">
        <v>2019</v>
      </c>
      <c r="P7" s="249"/>
    </row>
    <row r="8" spans="1:25" ht="19.5" customHeight="1" x14ac:dyDescent="0.3">
      <c r="B8" s="259"/>
      <c r="C8" s="140"/>
      <c r="D8" s="260"/>
      <c r="E8" s="261"/>
      <c r="F8" s="138"/>
      <c r="G8" s="262" t="s">
        <v>172</v>
      </c>
      <c r="H8" s="263"/>
      <c r="I8" s="264"/>
      <c r="J8" s="265"/>
      <c r="K8" s="262" t="s">
        <v>172</v>
      </c>
      <c r="O8" s="251"/>
      <c r="P8" s="329"/>
      <c r="Q8" s="251"/>
      <c r="R8" s="331"/>
      <c r="S8" s="338"/>
      <c r="T8" s="338"/>
      <c r="U8" s="338"/>
      <c r="V8" s="255"/>
      <c r="W8" s="338"/>
      <c r="X8" s="338"/>
      <c r="Y8" s="338"/>
    </row>
    <row r="9" spans="1:25" ht="6" customHeight="1" x14ac:dyDescent="0.3">
      <c r="B9" s="287"/>
      <c r="C9" s="140"/>
      <c r="D9" s="288"/>
      <c r="E9" s="266"/>
      <c r="F9" s="138"/>
      <c r="G9" s="266"/>
      <c r="H9" s="258"/>
      <c r="I9" s="266"/>
      <c r="J9" s="138"/>
      <c r="K9" s="267"/>
      <c r="O9" s="251"/>
      <c r="P9" s="329"/>
      <c r="Q9" s="251"/>
      <c r="R9" s="331"/>
      <c r="S9" s="339"/>
      <c r="T9" s="339"/>
      <c r="U9" s="339"/>
      <c r="V9" s="255"/>
      <c r="W9" s="339"/>
      <c r="X9" s="339"/>
      <c r="Y9" s="339"/>
    </row>
    <row r="10" spans="1:25" x14ac:dyDescent="0.3">
      <c r="B10" s="268" t="s">
        <v>57</v>
      </c>
      <c r="C10" s="140"/>
      <c r="D10" s="141">
        <v>20</v>
      </c>
      <c r="E10" s="183">
        <v>36681583.650000006</v>
      </c>
      <c r="F10" s="184"/>
      <c r="G10" s="185">
        <v>41176616.219999999</v>
      </c>
      <c r="H10" s="218"/>
      <c r="I10" s="183">
        <v>53749212.74000001</v>
      </c>
      <c r="J10" s="184"/>
      <c r="K10" s="185">
        <v>53155265.060000002</v>
      </c>
      <c r="P10" s="330"/>
      <c r="Q10" s="140"/>
      <c r="R10" s="332"/>
      <c r="S10" s="256"/>
      <c r="T10" s="257"/>
      <c r="U10" s="256"/>
      <c r="V10" s="258"/>
      <c r="W10" s="256"/>
      <c r="X10" s="257"/>
      <c r="Y10" s="256"/>
    </row>
    <row r="11" spans="1:25" x14ac:dyDescent="0.3">
      <c r="B11" s="268" t="s">
        <v>56</v>
      </c>
      <c r="C11" s="140"/>
      <c r="D11" s="141">
        <v>21</v>
      </c>
      <c r="E11" s="183">
        <v>-31258331.890000001</v>
      </c>
      <c r="F11" s="184"/>
      <c r="G11" s="185">
        <v>-41314511.07</v>
      </c>
      <c r="H11" s="218"/>
      <c r="I11" s="183">
        <v>-47893398.079999998</v>
      </c>
      <c r="J11" s="184"/>
      <c r="K11" s="185">
        <v>-58418915.169999994</v>
      </c>
      <c r="P11" s="259"/>
      <c r="Q11" s="140"/>
      <c r="R11" s="260"/>
      <c r="S11" s="261"/>
      <c r="T11" s="138"/>
      <c r="U11" s="262"/>
      <c r="V11" s="263"/>
      <c r="W11" s="264"/>
      <c r="X11" s="265"/>
      <c r="Y11" s="262"/>
    </row>
    <row r="12" spans="1:25" ht="6" customHeight="1" x14ac:dyDescent="0.3">
      <c r="B12" s="159"/>
      <c r="C12" s="140"/>
      <c r="D12" s="270"/>
      <c r="F12" s="184"/>
      <c r="G12" s="185"/>
      <c r="H12" s="218"/>
      <c r="I12" s="132"/>
      <c r="J12" s="184"/>
      <c r="K12" s="185"/>
      <c r="P12" s="324"/>
      <c r="Q12" s="140"/>
      <c r="R12" s="325"/>
      <c r="S12" s="266"/>
      <c r="T12" s="138"/>
      <c r="U12" s="266"/>
      <c r="V12" s="258"/>
      <c r="W12" s="266"/>
      <c r="X12" s="138"/>
      <c r="Y12" s="267"/>
    </row>
    <row r="13" spans="1:25" x14ac:dyDescent="0.3">
      <c r="B13" s="271" t="s">
        <v>55</v>
      </c>
      <c r="D13" s="272"/>
      <c r="E13" s="186">
        <v>5423251.7600000054</v>
      </c>
      <c r="F13" s="187"/>
      <c r="G13" s="188">
        <v>-137894.85000000149</v>
      </c>
      <c r="H13" s="219"/>
      <c r="I13" s="186">
        <v>5855814.6600000113</v>
      </c>
      <c r="J13" s="187"/>
      <c r="K13" s="188">
        <v>-5263650.109999992</v>
      </c>
      <c r="P13" s="268"/>
      <c r="Q13" s="140"/>
      <c r="R13" s="141"/>
      <c r="S13" s="183"/>
      <c r="T13" s="184"/>
      <c r="U13" s="185"/>
      <c r="V13" s="218"/>
      <c r="W13" s="183"/>
      <c r="X13" s="184"/>
      <c r="Y13" s="185"/>
    </row>
    <row r="14" spans="1:25" ht="6" customHeight="1" x14ac:dyDescent="0.3">
      <c r="D14" s="272"/>
      <c r="F14" s="187"/>
      <c r="G14" s="125"/>
      <c r="H14" s="220"/>
      <c r="I14" s="132"/>
      <c r="J14" s="187"/>
      <c r="K14" s="125"/>
      <c r="P14" s="268"/>
      <c r="Q14" s="140"/>
      <c r="R14" s="141"/>
      <c r="S14" s="183"/>
      <c r="T14" s="184"/>
      <c r="U14" s="185"/>
      <c r="V14" s="218"/>
      <c r="W14" s="183"/>
      <c r="X14" s="184"/>
      <c r="Y14" s="185"/>
    </row>
    <row r="15" spans="1:25" x14ac:dyDescent="0.3">
      <c r="B15" s="273" t="s">
        <v>54</v>
      </c>
      <c r="D15" s="272"/>
      <c r="E15" s="189">
        <v>-16977686.141425002</v>
      </c>
      <c r="F15" s="187"/>
      <c r="G15" s="189">
        <v>-61080978.572884999</v>
      </c>
      <c r="H15" s="221"/>
      <c r="I15" s="189">
        <v>-33206207.770805001</v>
      </c>
      <c r="J15" s="187"/>
      <c r="K15" s="189">
        <v>-71259862.689789996</v>
      </c>
      <c r="P15" s="159"/>
      <c r="Q15" s="140"/>
      <c r="R15" s="270"/>
      <c r="T15" s="184"/>
      <c r="U15" s="185"/>
      <c r="V15" s="218"/>
      <c r="X15" s="184"/>
      <c r="Y15" s="185"/>
    </row>
    <row r="16" spans="1:25" x14ac:dyDescent="0.3">
      <c r="B16" s="274" t="s">
        <v>163</v>
      </c>
      <c r="D16" s="141">
        <v>22</v>
      </c>
      <c r="E16" s="125">
        <v>-22317900.390000001</v>
      </c>
      <c r="F16" s="187"/>
      <c r="G16" s="185">
        <v>-26737688.82</v>
      </c>
      <c r="H16" s="218"/>
      <c r="I16" s="125">
        <v>-38310619.810000002</v>
      </c>
      <c r="J16" s="184"/>
      <c r="K16" s="185">
        <v>-45503870.299999997</v>
      </c>
      <c r="P16" s="271"/>
      <c r="R16" s="272"/>
      <c r="S16" s="186"/>
      <c r="T16" s="187"/>
      <c r="U16" s="188"/>
      <c r="V16" s="219"/>
      <c r="W16" s="186"/>
      <c r="X16" s="187"/>
      <c r="Y16" s="188"/>
    </row>
    <row r="17" spans="2:26" ht="15.75" customHeight="1" x14ac:dyDescent="0.3">
      <c r="B17" s="274" t="s">
        <v>53</v>
      </c>
      <c r="D17" s="152">
        <v>9</v>
      </c>
      <c r="E17" s="125">
        <v>0</v>
      </c>
      <c r="F17" s="187"/>
      <c r="G17" s="185">
        <v>-21820585.899999999</v>
      </c>
      <c r="H17" s="218"/>
      <c r="I17" s="125">
        <v>0</v>
      </c>
      <c r="J17" s="184"/>
      <c r="K17" s="185">
        <v>-21820585.899999999</v>
      </c>
      <c r="R17" s="272"/>
      <c r="T17" s="187"/>
      <c r="U17" s="125"/>
      <c r="V17" s="220"/>
      <c r="X17" s="187"/>
      <c r="Y17" s="125"/>
    </row>
    <row r="18" spans="2:26" x14ac:dyDescent="0.3">
      <c r="B18" s="274" t="s">
        <v>52</v>
      </c>
      <c r="D18" s="275"/>
      <c r="E18" s="125">
        <v>-26350.430000000008</v>
      </c>
      <c r="F18" s="187"/>
      <c r="G18" s="185">
        <v>-208151.95</v>
      </c>
      <c r="H18" s="218"/>
      <c r="I18" s="125">
        <v>-31352.059999999939</v>
      </c>
      <c r="J18" s="184"/>
      <c r="K18" s="185">
        <v>-211700.17000000007</v>
      </c>
      <c r="L18" s="190"/>
      <c r="M18" s="190"/>
      <c r="N18" s="190"/>
      <c r="P18" s="273"/>
      <c r="R18" s="272"/>
      <c r="S18" s="189"/>
      <c r="T18" s="187"/>
      <c r="U18" s="189"/>
      <c r="V18" s="221"/>
      <c r="W18" s="189"/>
      <c r="X18" s="187"/>
      <c r="Y18" s="189"/>
    </row>
    <row r="19" spans="2:26" x14ac:dyDescent="0.3">
      <c r="B19" s="274" t="s">
        <v>51</v>
      </c>
      <c r="D19" s="275">
        <v>23</v>
      </c>
      <c r="E19" s="125">
        <v>-244013.92</v>
      </c>
      <c r="F19" s="187"/>
      <c r="G19" s="185">
        <v>-328734.59999999998</v>
      </c>
      <c r="H19" s="218"/>
      <c r="I19" s="125">
        <v>-260991.79</v>
      </c>
      <c r="J19" s="184"/>
      <c r="K19" s="185">
        <v>-386899.68000000005</v>
      </c>
      <c r="P19" s="274"/>
      <c r="R19" s="141"/>
      <c r="S19" s="125"/>
      <c r="T19" s="187"/>
      <c r="U19" s="185"/>
      <c r="V19" s="218"/>
      <c r="W19" s="125"/>
      <c r="X19" s="184"/>
      <c r="Y19" s="185"/>
    </row>
    <row r="20" spans="2:26" x14ac:dyDescent="0.3">
      <c r="B20" s="274" t="s">
        <v>50</v>
      </c>
      <c r="D20" s="152">
        <v>24</v>
      </c>
      <c r="E20" s="125">
        <v>371357.75</v>
      </c>
      <c r="F20" s="187"/>
      <c r="G20" s="185">
        <v>-17494098.059999999</v>
      </c>
      <c r="H20" s="218"/>
      <c r="I20" s="125">
        <v>-7496981.7400000002</v>
      </c>
      <c r="J20" s="184"/>
      <c r="K20" s="185">
        <v>-15535131.859999999</v>
      </c>
      <c r="L20" s="277"/>
      <c r="M20" s="277"/>
      <c r="N20" s="277"/>
      <c r="P20" s="274"/>
      <c r="R20" s="152"/>
      <c r="S20" s="125"/>
      <c r="T20" s="187"/>
      <c r="U20" s="185"/>
      <c r="V20" s="218"/>
      <c r="W20" s="125"/>
      <c r="X20" s="184"/>
      <c r="Y20" s="185"/>
    </row>
    <row r="21" spans="2:26" x14ac:dyDescent="0.3">
      <c r="B21" s="274" t="s">
        <v>49</v>
      </c>
      <c r="D21" s="152">
        <v>25</v>
      </c>
      <c r="E21" s="125">
        <v>576889.91857500002</v>
      </c>
      <c r="F21" s="187"/>
      <c r="G21" s="185">
        <v>405001.54711500002</v>
      </c>
      <c r="H21" s="218"/>
      <c r="I21" s="125">
        <v>7996737.5991949998</v>
      </c>
      <c r="J21" s="184"/>
      <c r="K21" s="185">
        <v>7080046.0002099993</v>
      </c>
      <c r="L21" s="276"/>
      <c r="M21" s="276"/>
      <c r="N21" s="276"/>
      <c r="P21" s="274"/>
      <c r="R21" s="275"/>
      <c r="S21" s="125"/>
      <c r="T21" s="187"/>
      <c r="U21" s="185"/>
      <c r="V21" s="218"/>
      <c r="W21" s="125"/>
      <c r="X21" s="184"/>
      <c r="Y21" s="185"/>
      <c r="Z21" s="190"/>
    </row>
    <row r="22" spans="2:26" x14ac:dyDescent="0.3">
      <c r="B22" s="274" t="s">
        <v>48</v>
      </c>
      <c r="D22" s="275">
        <v>26</v>
      </c>
      <c r="E22" s="125">
        <v>4662330.93</v>
      </c>
      <c r="F22" s="187"/>
      <c r="G22" s="185">
        <v>5103279.2100000009</v>
      </c>
      <c r="H22" s="218"/>
      <c r="I22" s="125">
        <v>4897000.0299999993</v>
      </c>
      <c r="J22" s="184"/>
      <c r="K22" s="185">
        <v>5118279.2200000007</v>
      </c>
      <c r="P22" s="274"/>
      <c r="R22" s="275"/>
      <c r="S22" s="125"/>
      <c r="T22" s="187"/>
      <c r="U22" s="185"/>
      <c r="V22" s="218"/>
      <c r="W22" s="125"/>
      <c r="X22" s="184"/>
      <c r="Y22" s="185"/>
    </row>
    <row r="23" spans="2:26" ht="6" customHeight="1" x14ac:dyDescent="0.3">
      <c r="D23" s="272"/>
      <c r="E23" s="183"/>
      <c r="F23" s="187"/>
      <c r="G23" s="125">
        <v>4816254.540000001</v>
      </c>
      <c r="H23" s="220"/>
      <c r="I23" s="183"/>
      <c r="J23" s="187"/>
      <c r="K23" s="125"/>
      <c r="P23" s="274"/>
      <c r="R23" s="152"/>
      <c r="S23" s="125"/>
      <c r="T23" s="187"/>
      <c r="U23" s="185"/>
      <c r="V23" s="218"/>
      <c r="W23" s="125"/>
      <c r="X23" s="184"/>
      <c r="Y23" s="185"/>
      <c r="Z23" s="277"/>
    </row>
    <row r="24" spans="2:26" x14ac:dyDescent="0.3">
      <c r="B24" s="278" t="s">
        <v>47</v>
      </c>
      <c r="D24" s="272"/>
      <c r="E24" s="186">
        <v>-11554434.381424997</v>
      </c>
      <c r="F24" s="187"/>
      <c r="G24" s="188">
        <v>-61218873.422885001</v>
      </c>
      <c r="H24" s="219"/>
      <c r="I24" s="186">
        <v>-27350393.11080499</v>
      </c>
      <c r="J24" s="187"/>
      <c r="K24" s="188">
        <v>-76523512.799789995</v>
      </c>
      <c r="P24" s="274"/>
      <c r="R24" s="152"/>
      <c r="S24" s="125"/>
      <c r="T24" s="187"/>
      <c r="U24" s="185"/>
      <c r="V24" s="218"/>
      <c r="W24" s="125"/>
      <c r="X24" s="184"/>
      <c r="Y24" s="185"/>
      <c r="Z24" s="276"/>
    </row>
    <row r="25" spans="2:26" ht="6" customHeight="1" x14ac:dyDescent="0.3">
      <c r="D25" s="272"/>
      <c r="E25" s="183"/>
      <c r="F25" s="187"/>
      <c r="G25" s="125"/>
      <c r="H25" s="220"/>
      <c r="I25" s="183"/>
      <c r="J25" s="187"/>
      <c r="K25" s="125"/>
      <c r="P25" s="274"/>
      <c r="R25" s="275"/>
      <c r="S25" s="125"/>
      <c r="T25" s="187"/>
      <c r="U25" s="185"/>
      <c r="V25" s="218"/>
      <c r="W25" s="125"/>
      <c r="X25" s="184"/>
      <c r="Y25" s="185"/>
    </row>
    <row r="26" spans="2:26" x14ac:dyDescent="0.3">
      <c r="B26" s="132" t="s">
        <v>46</v>
      </c>
      <c r="D26" s="152">
        <v>27</v>
      </c>
      <c r="E26" s="183">
        <v>2268645.9114250001</v>
      </c>
      <c r="F26" s="187"/>
      <c r="G26" s="185">
        <v>3080972.4328849996</v>
      </c>
      <c r="H26" s="218"/>
      <c r="I26" s="183">
        <v>2338448.4808050003</v>
      </c>
      <c r="J26" s="184"/>
      <c r="K26" s="185">
        <v>3352393.4297900004</v>
      </c>
      <c r="M26" s="269"/>
      <c r="N26" s="269"/>
      <c r="R26" s="272"/>
      <c r="S26" s="183"/>
      <c r="T26" s="187"/>
      <c r="U26" s="125"/>
      <c r="V26" s="220"/>
      <c r="W26" s="183"/>
      <c r="X26" s="187"/>
      <c r="Y26" s="125"/>
    </row>
    <row r="27" spans="2:26" x14ac:dyDescent="0.3">
      <c r="B27" s="132" t="s">
        <v>45</v>
      </c>
      <c r="D27" s="152">
        <v>27</v>
      </c>
      <c r="E27" s="183">
        <v>-14393079.059999999</v>
      </c>
      <c r="F27" s="187"/>
      <c r="G27" s="185">
        <v>-10169628.92</v>
      </c>
      <c r="H27" s="218"/>
      <c r="I27" s="183">
        <v>-23207839.379999999</v>
      </c>
      <c r="J27" s="184"/>
      <c r="K27" s="185">
        <v>-46188354.759999998</v>
      </c>
      <c r="M27" s="269"/>
      <c r="N27" s="269"/>
      <c r="P27" s="278"/>
      <c r="R27" s="272"/>
      <c r="S27" s="186"/>
      <c r="T27" s="187"/>
      <c r="U27" s="188"/>
      <c r="V27" s="219"/>
      <c r="W27" s="186"/>
      <c r="X27" s="187"/>
      <c r="Y27" s="188"/>
    </row>
    <row r="28" spans="2:26" ht="6" customHeight="1" x14ac:dyDescent="0.3">
      <c r="D28" s="272"/>
      <c r="E28" s="183"/>
      <c r="F28" s="187"/>
      <c r="G28" s="125"/>
      <c r="H28" s="220"/>
      <c r="I28" s="183"/>
      <c r="J28" s="187"/>
      <c r="K28" s="125"/>
      <c r="M28" s="269"/>
      <c r="R28" s="272"/>
      <c r="S28" s="183"/>
      <c r="T28" s="187"/>
      <c r="U28" s="125"/>
      <c r="V28" s="220"/>
      <c r="W28" s="183"/>
      <c r="X28" s="187"/>
      <c r="Y28" s="125"/>
    </row>
    <row r="29" spans="2:26" x14ac:dyDescent="0.3">
      <c r="B29" s="279" t="s">
        <v>44</v>
      </c>
      <c r="D29" s="272"/>
      <c r="E29" s="280">
        <v>-23678867.529999994</v>
      </c>
      <c r="F29" s="187"/>
      <c r="G29" s="281">
        <v>-68307529.909999996</v>
      </c>
      <c r="H29" s="219"/>
      <c r="I29" s="280">
        <v>-48219784.00999999</v>
      </c>
      <c r="J29" s="187"/>
      <c r="K29" s="281">
        <v>-119359474.13</v>
      </c>
      <c r="R29" s="152"/>
      <c r="S29" s="183"/>
      <c r="T29" s="187"/>
      <c r="U29" s="185"/>
      <c r="V29" s="218"/>
      <c r="W29" s="183"/>
      <c r="X29" s="184"/>
      <c r="Y29" s="185"/>
    </row>
    <row r="30" spans="2:26" ht="6" customHeight="1" x14ac:dyDescent="0.3">
      <c r="E30" s="183"/>
      <c r="F30" s="187"/>
      <c r="G30" s="125"/>
      <c r="H30" s="220"/>
      <c r="I30" s="183"/>
      <c r="J30" s="187"/>
      <c r="K30" s="125"/>
      <c r="R30" s="152"/>
      <c r="S30" s="183"/>
      <c r="T30" s="187"/>
      <c r="U30" s="185"/>
      <c r="V30" s="218"/>
      <c r="W30" s="183"/>
      <c r="X30" s="184"/>
      <c r="Y30" s="185"/>
    </row>
    <row r="31" spans="2:26" x14ac:dyDescent="0.3">
      <c r="B31" s="132" t="s">
        <v>43</v>
      </c>
      <c r="E31" s="183">
        <v>0</v>
      </c>
      <c r="F31" s="187"/>
      <c r="G31" s="185">
        <v>0</v>
      </c>
      <c r="H31" s="218"/>
      <c r="I31" s="183">
        <v>0</v>
      </c>
      <c r="J31" s="184"/>
      <c r="K31" s="185">
        <v>0</v>
      </c>
      <c r="R31" s="272"/>
      <c r="S31" s="183"/>
      <c r="T31" s="187"/>
      <c r="U31" s="125"/>
      <c r="V31" s="220"/>
      <c r="W31" s="183"/>
      <c r="X31" s="187"/>
      <c r="Y31" s="125"/>
    </row>
    <row r="32" spans="2:26" ht="6" customHeight="1" x14ac:dyDescent="0.3">
      <c r="E32" s="183"/>
      <c r="F32" s="187"/>
      <c r="G32" s="125"/>
      <c r="H32" s="220"/>
      <c r="I32" s="183"/>
      <c r="J32" s="187"/>
      <c r="K32" s="125"/>
      <c r="P32" s="279"/>
      <c r="R32" s="272"/>
      <c r="S32" s="280"/>
      <c r="T32" s="187"/>
      <c r="U32" s="281"/>
      <c r="V32" s="219"/>
      <c r="W32" s="280"/>
      <c r="X32" s="187"/>
      <c r="Y32" s="281"/>
    </row>
    <row r="33" spans="2:26" x14ac:dyDescent="0.3">
      <c r="B33" s="279" t="s">
        <v>42</v>
      </c>
      <c r="E33" s="280">
        <v>-23678867.529999994</v>
      </c>
      <c r="F33" s="187"/>
      <c r="G33" s="281">
        <v>-68307529.909999996</v>
      </c>
      <c r="H33" s="219"/>
      <c r="I33" s="280">
        <v>-48219784.00999999</v>
      </c>
      <c r="J33" s="187"/>
      <c r="K33" s="281">
        <v>-119359474.13</v>
      </c>
      <c r="N33" s="249"/>
      <c r="S33" s="183"/>
      <c r="T33" s="187"/>
      <c r="U33" s="125"/>
      <c r="V33" s="220"/>
      <c r="W33" s="183"/>
      <c r="X33" s="187"/>
      <c r="Y33" s="125"/>
    </row>
    <row r="34" spans="2:26" x14ac:dyDescent="0.3">
      <c r="B34" s="279" t="s">
        <v>41</v>
      </c>
      <c r="E34" s="282">
        <f>E33/181198186577</f>
        <v>-1.3067938469647807E-4</v>
      </c>
      <c r="F34" s="283"/>
      <c r="G34" s="282">
        <f>G33/181198186577</f>
        <v>-3.7697689585305412E-4</v>
      </c>
      <c r="H34" s="284"/>
      <c r="I34" s="282">
        <f>I33/181198186577</f>
        <v>-2.6611626154166305E-4</v>
      </c>
      <c r="J34" s="283"/>
      <c r="K34" s="282">
        <f>K33/181198186577</f>
        <v>-6.5872333705325635E-4</v>
      </c>
      <c r="L34" s="249"/>
      <c r="M34" s="249"/>
      <c r="N34" s="249"/>
      <c r="S34" s="183"/>
      <c r="T34" s="187"/>
      <c r="U34" s="185"/>
      <c r="V34" s="218"/>
      <c r="W34" s="183"/>
      <c r="X34" s="184"/>
      <c r="Y34" s="185"/>
    </row>
    <row r="35" spans="2:26" x14ac:dyDescent="0.3">
      <c r="B35" s="169" t="s">
        <v>0</v>
      </c>
      <c r="L35" s="249"/>
      <c r="M35" s="249"/>
      <c r="N35" s="249"/>
      <c r="S35" s="183"/>
      <c r="T35" s="187"/>
      <c r="U35" s="125"/>
      <c r="V35" s="220"/>
      <c r="W35" s="183"/>
      <c r="X35" s="187"/>
      <c r="Y35" s="125"/>
    </row>
    <row r="36" spans="2:26" x14ac:dyDescent="0.3">
      <c r="L36" s="249"/>
      <c r="M36" s="249"/>
      <c r="N36" s="249"/>
      <c r="P36" s="279"/>
      <c r="S36" s="280"/>
      <c r="T36" s="187"/>
      <c r="U36" s="281"/>
      <c r="V36" s="219"/>
      <c r="W36" s="280"/>
      <c r="X36" s="187"/>
      <c r="Y36" s="281"/>
    </row>
    <row r="37" spans="2:26" x14ac:dyDescent="0.3">
      <c r="B37" s="140"/>
      <c r="L37" s="249"/>
      <c r="M37" s="249"/>
      <c r="N37" s="249"/>
      <c r="P37" s="279"/>
      <c r="S37" s="282"/>
      <c r="T37" s="283"/>
      <c r="U37" s="282"/>
      <c r="V37" s="284"/>
      <c r="W37" s="282"/>
      <c r="X37" s="283"/>
      <c r="Y37" s="282"/>
      <c r="Z37" s="249"/>
    </row>
    <row r="38" spans="2:26" x14ac:dyDescent="0.3">
      <c r="B38" s="140"/>
      <c r="L38" s="249"/>
      <c r="M38" s="249"/>
      <c r="N38" s="249"/>
      <c r="P38" s="169"/>
      <c r="V38" s="285"/>
      <c r="W38" s="285"/>
      <c r="X38" s="285"/>
      <c r="Y38" s="285"/>
      <c r="Z38" s="249"/>
    </row>
  </sheetData>
  <mergeCells count="9">
    <mergeCell ref="P8:P10"/>
    <mergeCell ref="R8:R10"/>
    <mergeCell ref="S8:U9"/>
    <mergeCell ref="W8:Y9"/>
    <mergeCell ref="A1:K2"/>
    <mergeCell ref="D5:D7"/>
    <mergeCell ref="B5:B7"/>
    <mergeCell ref="E5:G6"/>
    <mergeCell ref="I5:K6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showGridLines="0" zoomScale="90" zoomScaleNormal="90" workbookViewId="0">
      <selection sqref="A1:K36"/>
    </sheetView>
  </sheetViews>
  <sheetFormatPr defaultRowHeight="15" x14ac:dyDescent="0.3"/>
  <cols>
    <col min="1" max="1" width="4.5" style="132" customWidth="1"/>
    <col min="2" max="2" width="49.6640625" style="132" bestFit="1" customWidth="1"/>
    <col min="3" max="3" width="2" style="132" customWidth="1"/>
    <col min="4" max="4" width="8.5" style="132" customWidth="1"/>
    <col min="5" max="5" width="14.83203125" style="132" customWidth="1"/>
    <col min="6" max="6" width="2.83203125" style="132" customWidth="1"/>
    <col min="7" max="7" width="14.83203125" style="132" customWidth="1"/>
    <col min="8" max="8" width="2.83203125" style="285" customWidth="1"/>
    <col min="9" max="9" width="14.83203125" style="132" customWidth="1"/>
    <col min="10" max="10" width="2.83203125" style="132" customWidth="1"/>
    <col min="11" max="11" width="14.83203125" style="132" customWidth="1"/>
    <col min="12" max="12" width="42.33203125" style="132" customWidth="1"/>
    <col min="13" max="13" width="17.1640625" style="132" bestFit="1" customWidth="1"/>
    <col min="14" max="14" width="18.6640625" style="132" customWidth="1"/>
    <col min="15" max="15" width="19" style="132" customWidth="1"/>
    <col min="16" max="16" width="9.33203125" style="132"/>
    <col min="17" max="17" width="16.1640625" style="132" bestFit="1" customWidth="1"/>
    <col min="18" max="16384" width="9.33203125" style="132"/>
  </cols>
  <sheetData>
    <row r="1" spans="1:13" ht="15" customHeight="1" x14ac:dyDescent="0.3">
      <c r="A1" s="348" t="s">
        <v>143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3" ht="29.25" customHeight="1" x14ac:dyDescent="0.3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249"/>
      <c r="M2" s="249"/>
    </row>
    <row r="3" spans="1:13" x14ac:dyDescent="0.3">
      <c r="A3" s="251"/>
      <c r="B3" s="252"/>
      <c r="C3" s="251"/>
      <c r="D3" s="252"/>
      <c r="E3" s="349" t="s">
        <v>22</v>
      </c>
      <c r="F3" s="349"/>
      <c r="G3" s="349"/>
      <c r="H3" s="291"/>
      <c r="I3" s="349" t="s">
        <v>21</v>
      </c>
      <c r="J3" s="349"/>
      <c r="K3" s="349"/>
      <c r="L3" s="249"/>
      <c r="M3" s="249"/>
    </row>
    <row r="4" spans="1:13" ht="15.75" customHeight="1" x14ac:dyDescent="0.3">
      <c r="A4" s="251"/>
      <c r="B4" s="329" t="s">
        <v>58</v>
      </c>
      <c r="C4" s="251"/>
      <c r="D4" s="331" t="s">
        <v>23</v>
      </c>
      <c r="E4" s="338" t="s">
        <v>170</v>
      </c>
      <c r="F4" s="338"/>
      <c r="G4" s="338"/>
      <c r="H4" s="260"/>
      <c r="I4" s="338" t="s">
        <v>170</v>
      </c>
      <c r="J4" s="338"/>
      <c r="K4" s="338"/>
      <c r="L4" s="249"/>
      <c r="M4" s="249"/>
    </row>
    <row r="5" spans="1:13" x14ac:dyDescent="0.3">
      <c r="A5" s="251"/>
      <c r="B5" s="329"/>
      <c r="C5" s="251"/>
      <c r="D5" s="331"/>
      <c r="E5" s="343"/>
      <c r="F5" s="343"/>
      <c r="G5" s="343"/>
      <c r="H5" s="260"/>
      <c r="I5" s="343"/>
      <c r="J5" s="343"/>
      <c r="K5" s="343"/>
      <c r="L5" s="249"/>
      <c r="M5" s="249"/>
    </row>
    <row r="6" spans="1:13" x14ac:dyDescent="0.3">
      <c r="B6" s="330"/>
      <c r="C6" s="140"/>
      <c r="D6" s="332"/>
      <c r="E6" s="256">
        <v>2020</v>
      </c>
      <c r="F6" s="138"/>
      <c r="G6" s="256">
        <v>2019</v>
      </c>
      <c r="H6" s="260"/>
      <c r="I6" s="256">
        <v>2020</v>
      </c>
      <c r="J6" s="138"/>
      <c r="K6" s="256">
        <v>2019</v>
      </c>
      <c r="L6" s="249"/>
    </row>
    <row r="7" spans="1:13" x14ac:dyDescent="0.3">
      <c r="B7" s="139"/>
      <c r="C7" s="140"/>
      <c r="D7" s="288"/>
      <c r="E7" s="138"/>
      <c r="F7" s="138"/>
      <c r="G7" s="138"/>
      <c r="H7" s="260"/>
      <c r="I7" s="138"/>
      <c r="J7" s="138"/>
      <c r="K7" s="138"/>
      <c r="L7" s="249"/>
    </row>
    <row r="8" spans="1:13" x14ac:dyDescent="0.3">
      <c r="B8" s="139" t="s">
        <v>138</v>
      </c>
      <c r="C8" s="140"/>
      <c r="D8" s="288"/>
      <c r="E8" s="292">
        <f>DRE!E33</f>
        <v>-23678867.529999994</v>
      </c>
      <c r="F8" s="292"/>
      <c r="G8" s="292">
        <f>DRE!G33</f>
        <v>-68307529.909999996</v>
      </c>
      <c r="H8" s="260"/>
      <c r="I8" s="292">
        <f>DRE!I33</f>
        <v>-48219784.00999999</v>
      </c>
      <c r="J8" s="292"/>
      <c r="K8" s="292">
        <f>DRE!K33</f>
        <v>-119359474.13</v>
      </c>
      <c r="L8" s="249"/>
    </row>
    <row r="9" spans="1:13" x14ac:dyDescent="0.3">
      <c r="B9" s="140" t="s">
        <v>61</v>
      </c>
      <c r="C9" s="140"/>
      <c r="D9" s="141"/>
      <c r="E9" s="293">
        <v>0</v>
      </c>
      <c r="F9" s="293"/>
      <c r="G9" s="293">
        <v>0</v>
      </c>
      <c r="H9" s="294"/>
      <c r="I9" s="295">
        <v>0</v>
      </c>
      <c r="J9" s="295"/>
      <c r="K9" s="295">
        <v>0</v>
      </c>
      <c r="L9" s="249"/>
    </row>
    <row r="10" spans="1:13" x14ac:dyDescent="0.3">
      <c r="B10" s="140" t="s">
        <v>164</v>
      </c>
      <c r="C10" s="140"/>
      <c r="D10" s="141">
        <v>19</v>
      </c>
      <c r="E10" s="296">
        <f>DMPL!J9</f>
        <v>2208617</v>
      </c>
      <c r="F10" s="297"/>
      <c r="G10" s="297">
        <f>DMPL!J19</f>
        <v>58033</v>
      </c>
      <c r="H10" s="247"/>
      <c r="I10" s="298">
        <f>DMPL!J30</f>
        <v>7480725</v>
      </c>
      <c r="J10" s="298"/>
      <c r="K10" s="297">
        <f>DMPL!J39</f>
        <v>663918</v>
      </c>
      <c r="L10" s="249"/>
    </row>
    <row r="11" spans="1:13" x14ac:dyDescent="0.3">
      <c r="B11" s="299"/>
      <c r="C11" s="140"/>
      <c r="D11" s="288"/>
      <c r="E11" s="300"/>
      <c r="F11" s="183"/>
      <c r="G11" s="300"/>
      <c r="H11" s="260"/>
      <c r="I11" s="300"/>
      <c r="J11" s="183"/>
      <c r="K11" s="300"/>
      <c r="L11" s="249"/>
    </row>
    <row r="12" spans="1:13" x14ac:dyDescent="0.3">
      <c r="B12" s="299" t="s">
        <v>60</v>
      </c>
      <c r="C12" s="140"/>
      <c r="D12" s="288"/>
      <c r="E12" s="301">
        <f>E8+E9+E10</f>
        <v>-21470250.529999994</v>
      </c>
      <c r="F12" s="302"/>
      <c r="G12" s="301">
        <f>G8+G9+G10</f>
        <v>-68249496.909999996</v>
      </c>
      <c r="H12" s="260"/>
      <c r="I12" s="301">
        <f>I8+I9+I10</f>
        <v>-40739059.00999999</v>
      </c>
      <c r="J12" s="302"/>
      <c r="K12" s="301">
        <f>K8+K9+K10</f>
        <v>-118695556.13</v>
      </c>
      <c r="L12" s="249"/>
    </row>
    <row r="13" spans="1:13" x14ac:dyDescent="0.3">
      <c r="B13" s="303"/>
      <c r="C13" s="140"/>
      <c r="D13" s="288"/>
      <c r="E13" s="288"/>
      <c r="F13" s="288"/>
      <c r="G13" s="288"/>
      <c r="H13" s="260"/>
      <c r="I13" s="304"/>
      <c r="J13" s="304"/>
      <c r="K13" s="304"/>
      <c r="L13" s="249"/>
    </row>
    <row r="14" spans="1:13" x14ac:dyDescent="0.3">
      <c r="B14" s="303"/>
      <c r="C14" s="140"/>
      <c r="D14" s="288"/>
      <c r="E14" s="288"/>
      <c r="F14" s="288"/>
      <c r="G14" s="288"/>
      <c r="H14" s="260"/>
      <c r="I14" s="183"/>
      <c r="J14" s="183"/>
      <c r="K14" s="183"/>
      <c r="L14" s="249"/>
    </row>
    <row r="15" spans="1:13" x14ac:dyDescent="0.3">
      <c r="B15" s="305"/>
      <c r="C15" s="140"/>
      <c r="D15" s="288"/>
      <c r="E15" s="288"/>
      <c r="F15" s="288"/>
      <c r="G15" s="288"/>
      <c r="H15" s="260"/>
      <c r="I15" s="183"/>
      <c r="J15" s="183"/>
      <c r="K15" s="183"/>
      <c r="L15" s="249"/>
    </row>
    <row r="16" spans="1:13" x14ac:dyDescent="0.3">
      <c r="B16" s="139"/>
      <c r="C16" s="140"/>
      <c r="D16" s="288"/>
      <c r="E16" s="288"/>
      <c r="F16" s="288"/>
      <c r="G16" s="288"/>
      <c r="H16" s="260"/>
      <c r="I16" s="183"/>
      <c r="J16" s="183"/>
      <c r="K16" s="183"/>
      <c r="L16" s="249"/>
    </row>
    <row r="17" spans="1:13" x14ac:dyDescent="0.3">
      <c r="B17" s="305"/>
      <c r="C17" s="140"/>
      <c r="D17" s="288"/>
      <c r="E17" s="288"/>
      <c r="F17" s="288"/>
      <c r="G17" s="288"/>
      <c r="H17" s="260"/>
      <c r="I17" s="138"/>
      <c r="J17" s="138"/>
      <c r="K17" s="138"/>
      <c r="L17" s="249"/>
    </row>
    <row r="18" spans="1:13" x14ac:dyDescent="0.3">
      <c r="B18" s="140"/>
      <c r="L18" s="306"/>
    </row>
    <row r="19" spans="1:13" x14ac:dyDescent="0.3">
      <c r="B19" s="140"/>
      <c r="L19" s="306"/>
    </row>
    <row r="20" spans="1:13" x14ac:dyDescent="0.3">
      <c r="M20" s="180"/>
    </row>
    <row r="21" spans="1:13" x14ac:dyDescent="0.3">
      <c r="L21" s="306"/>
      <c r="M21" s="180"/>
    </row>
    <row r="22" spans="1:13" x14ac:dyDescent="0.3">
      <c r="L22" s="306"/>
      <c r="M22" s="180"/>
    </row>
    <row r="23" spans="1:13" x14ac:dyDescent="0.3">
      <c r="A23" s="345"/>
      <c r="B23" s="345"/>
      <c r="C23" s="307"/>
      <c r="D23" s="346"/>
      <c r="E23" s="346"/>
      <c r="F23" s="346"/>
      <c r="G23" s="346"/>
      <c r="H23" s="346"/>
      <c r="I23" s="308"/>
      <c r="J23" s="308"/>
      <c r="K23" s="308"/>
      <c r="L23" s="306"/>
      <c r="M23" s="180"/>
    </row>
    <row r="24" spans="1:13" x14ac:dyDescent="0.3">
      <c r="A24" s="345"/>
      <c r="B24" s="345"/>
      <c r="C24" s="307"/>
      <c r="D24" s="346"/>
      <c r="E24" s="346"/>
      <c r="F24" s="346"/>
      <c r="G24" s="346"/>
      <c r="H24" s="346"/>
      <c r="I24" s="308"/>
      <c r="J24" s="308"/>
      <c r="K24" s="308"/>
      <c r="L24" s="306"/>
    </row>
    <row r="25" spans="1:13" x14ac:dyDescent="0.3">
      <c r="A25" s="345"/>
      <c r="B25" s="345"/>
      <c r="C25" s="307"/>
      <c r="D25" s="346"/>
      <c r="E25" s="346"/>
      <c r="F25" s="346"/>
      <c r="G25" s="346"/>
      <c r="H25" s="346"/>
      <c r="I25" s="308"/>
      <c r="J25" s="308"/>
      <c r="K25" s="308"/>
      <c r="L25" s="180"/>
      <c r="M25" s="180"/>
    </row>
    <row r="26" spans="1:13" x14ac:dyDescent="0.3">
      <c r="A26" s="309"/>
      <c r="B26" s="310"/>
      <c r="C26" s="311"/>
    </row>
    <row r="27" spans="1:13" x14ac:dyDescent="0.3">
      <c r="A27" s="309"/>
      <c r="B27" s="312"/>
      <c r="C27" s="313"/>
    </row>
    <row r="28" spans="1:13" x14ac:dyDescent="0.3">
      <c r="A28" s="309"/>
      <c r="B28" s="309"/>
    </row>
    <row r="29" spans="1:13" x14ac:dyDescent="0.3">
      <c r="A29" s="347"/>
      <c r="B29" s="347"/>
      <c r="C29" s="313"/>
    </row>
    <row r="30" spans="1:13" x14ac:dyDescent="0.3">
      <c r="A30" s="347"/>
      <c r="B30" s="347"/>
      <c r="C30" s="313"/>
      <c r="D30" s="132" t="s">
        <v>59</v>
      </c>
    </row>
    <row r="31" spans="1:13" x14ac:dyDescent="0.3">
      <c r="A31" s="347"/>
      <c r="B31" s="347"/>
    </row>
    <row r="32" spans="1:13" x14ac:dyDescent="0.3">
      <c r="I32" s="314"/>
      <c r="J32" s="314"/>
      <c r="K32" s="314"/>
    </row>
    <row r="33" spans="2:11" x14ac:dyDescent="0.3">
      <c r="I33" s="314"/>
      <c r="J33" s="314"/>
      <c r="K33" s="314"/>
    </row>
    <row r="34" spans="2:11" x14ac:dyDescent="0.3">
      <c r="I34" s="314"/>
      <c r="J34" s="314"/>
      <c r="K34" s="314"/>
    </row>
    <row r="35" spans="2:11" x14ac:dyDescent="0.3">
      <c r="B35" s="344"/>
      <c r="C35" s="344"/>
      <c r="D35" s="344"/>
      <c r="E35" s="344"/>
      <c r="F35" s="344"/>
      <c r="G35" s="344"/>
      <c r="H35" s="344"/>
      <c r="I35" s="307"/>
      <c r="J35" s="307"/>
      <c r="K35" s="307"/>
    </row>
    <row r="36" spans="2:11" x14ac:dyDescent="0.3">
      <c r="B36" s="344"/>
      <c r="C36" s="344"/>
      <c r="D36" s="344"/>
      <c r="E36" s="344"/>
      <c r="F36" s="344"/>
      <c r="G36" s="344"/>
      <c r="H36" s="344"/>
      <c r="I36" s="307"/>
      <c r="J36" s="307"/>
      <c r="K36" s="307"/>
    </row>
    <row r="37" spans="2:11" x14ac:dyDescent="0.3">
      <c r="B37" s="344"/>
      <c r="C37" s="344"/>
      <c r="D37" s="344"/>
      <c r="E37" s="344"/>
      <c r="F37" s="344"/>
      <c r="G37" s="344"/>
      <c r="H37" s="344"/>
      <c r="I37" s="307"/>
      <c r="J37" s="307"/>
      <c r="K37" s="307"/>
    </row>
    <row r="38" spans="2:11" x14ac:dyDescent="0.3">
      <c r="I38" s="314"/>
      <c r="J38" s="314"/>
      <c r="K38" s="314"/>
    </row>
    <row r="39" spans="2:11" x14ac:dyDescent="0.3">
      <c r="I39" s="314"/>
      <c r="J39" s="314"/>
      <c r="K39" s="314"/>
    </row>
    <row r="40" spans="2:11" x14ac:dyDescent="0.3">
      <c r="B40" s="314"/>
      <c r="C40" s="315"/>
      <c r="D40" s="314"/>
      <c r="E40" s="314"/>
      <c r="F40" s="314"/>
      <c r="G40" s="314"/>
      <c r="H40" s="316"/>
      <c r="I40" s="314"/>
      <c r="J40" s="314"/>
      <c r="K40" s="314"/>
    </row>
    <row r="41" spans="2:11" x14ac:dyDescent="0.3">
      <c r="B41" s="314"/>
      <c r="C41" s="315"/>
      <c r="D41" s="314"/>
      <c r="E41" s="314"/>
      <c r="F41" s="314"/>
      <c r="G41" s="314"/>
      <c r="H41" s="316"/>
      <c r="I41" s="314"/>
      <c r="J41" s="314"/>
      <c r="K41" s="314"/>
    </row>
    <row r="42" spans="2:11" x14ac:dyDescent="0.3">
      <c r="B42" s="314"/>
      <c r="C42" s="315"/>
      <c r="D42" s="314"/>
      <c r="E42" s="314"/>
      <c r="F42" s="314"/>
      <c r="G42" s="314"/>
      <c r="H42" s="316"/>
      <c r="I42" s="314"/>
      <c r="J42" s="314"/>
      <c r="K42" s="314"/>
    </row>
    <row r="43" spans="2:11" x14ac:dyDescent="0.3">
      <c r="B43" s="315"/>
      <c r="C43" s="315"/>
      <c r="D43" s="314"/>
      <c r="E43" s="314"/>
      <c r="F43" s="314"/>
      <c r="G43" s="314"/>
      <c r="H43" s="316"/>
    </row>
    <row r="44" spans="2:11" x14ac:dyDescent="0.3">
      <c r="B44" s="315"/>
      <c r="C44" s="315"/>
      <c r="D44" s="314"/>
      <c r="E44" s="314"/>
      <c r="F44" s="314"/>
      <c r="G44" s="314"/>
      <c r="H44" s="316"/>
    </row>
    <row r="45" spans="2:11" x14ac:dyDescent="0.3">
      <c r="B45" s="317"/>
      <c r="C45" s="318"/>
      <c r="D45" s="319"/>
      <c r="E45" s="319"/>
      <c r="F45" s="319"/>
      <c r="G45" s="319"/>
      <c r="H45" s="320"/>
      <c r="I45" s="321"/>
      <c r="J45" s="321"/>
      <c r="K45" s="321"/>
    </row>
    <row r="46" spans="2:11" x14ac:dyDescent="0.3">
      <c r="B46" s="317"/>
      <c r="C46" s="318"/>
      <c r="D46" s="319"/>
      <c r="E46" s="319"/>
      <c r="F46" s="319"/>
      <c r="G46" s="319"/>
      <c r="H46" s="320"/>
      <c r="I46" s="321"/>
      <c r="J46" s="321"/>
      <c r="K46" s="321"/>
    </row>
    <row r="47" spans="2:11" x14ac:dyDescent="0.3">
      <c r="B47" s="317"/>
      <c r="C47" s="318"/>
      <c r="D47" s="319"/>
      <c r="E47" s="319"/>
      <c r="F47" s="319"/>
      <c r="G47" s="319"/>
      <c r="H47" s="320"/>
      <c r="I47" s="321"/>
      <c r="J47" s="321"/>
      <c r="K47" s="321"/>
    </row>
    <row r="48" spans="2:11" x14ac:dyDescent="0.3">
      <c r="B48" s="135"/>
      <c r="C48" s="135"/>
      <c r="D48" s="321"/>
      <c r="E48" s="321"/>
      <c r="F48" s="321"/>
      <c r="G48" s="321"/>
      <c r="H48" s="322"/>
      <c r="I48" s="321"/>
      <c r="J48" s="321"/>
      <c r="K48" s="321"/>
    </row>
    <row r="49" spans="2:11" x14ac:dyDescent="0.3">
      <c r="B49" s="323"/>
      <c r="C49" s="323"/>
      <c r="D49" s="321"/>
      <c r="E49" s="321"/>
      <c r="F49" s="321"/>
      <c r="G49" s="321"/>
      <c r="H49" s="322"/>
      <c r="I49" s="321"/>
      <c r="J49" s="321"/>
      <c r="K49" s="321"/>
    </row>
    <row r="50" spans="2:11" x14ac:dyDescent="0.3">
      <c r="B50" s="321"/>
      <c r="C50" s="321"/>
      <c r="D50" s="321"/>
      <c r="E50" s="321"/>
      <c r="F50" s="321"/>
      <c r="G50" s="321"/>
      <c r="H50" s="322"/>
      <c r="I50" s="321"/>
      <c r="J50" s="321"/>
      <c r="K50" s="321"/>
    </row>
    <row r="51" spans="2:11" x14ac:dyDescent="0.3">
      <c r="B51" s="321"/>
      <c r="C51" s="135"/>
      <c r="D51" s="321"/>
      <c r="E51" s="321"/>
      <c r="F51" s="321"/>
      <c r="G51" s="321"/>
      <c r="H51" s="322"/>
      <c r="I51" s="321"/>
      <c r="J51" s="321"/>
      <c r="K51" s="321"/>
    </row>
    <row r="52" spans="2:11" x14ac:dyDescent="0.3">
      <c r="B52" s="321"/>
      <c r="C52" s="135"/>
      <c r="D52" s="321"/>
      <c r="E52" s="321"/>
      <c r="F52" s="321"/>
      <c r="G52" s="321"/>
      <c r="H52" s="322"/>
      <c r="I52" s="321"/>
      <c r="J52" s="321"/>
      <c r="K52" s="321"/>
    </row>
    <row r="53" spans="2:11" x14ac:dyDescent="0.3">
      <c r="B53" s="321"/>
      <c r="C53" s="135"/>
      <c r="D53" s="321"/>
      <c r="E53" s="321"/>
      <c r="F53" s="321"/>
      <c r="G53" s="321"/>
      <c r="H53" s="322"/>
      <c r="I53" s="321"/>
      <c r="J53" s="321"/>
      <c r="K53" s="321"/>
    </row>
    <row r="54" spans="2:11" x14ac:dyDescent="0.3">
      <c r="C54" s="307"/>
    </row>
    <row r="55" spans="2:11" x14ac:dyDescent="0.3">
      <c r="C55" s="307"/>
    </row>
    <row r="56" spans="2:11" x14ac:dyDescent="0.3">
      <c r="C56" s="307"/>
    </row>
  </sheetData>
  <mergeCells count="19">
    <mergeCell ref="A1:K2"/>
    <mergeCell ref="B36:H36"/>
    <mergeCell ref="I3:K3"/>
    <mergeCell ref="I4:K5"/>
    <mergeCell ref="E3:G3"/>
    <mergeCell ref="B37:H37"/>
    <mergeCell ref="B4:B6"/>
    <mergeCell ref="A25:B25"/>
    <mergeCell ref="D25:H25"/>
    <mergeCell ref="A29:B29"/>
    <mergeCell ref="A30:B30"/>
    <mergeCell ref="A23:B23"/>
    <mergeCell ref="D23:H23"/>
    <mergeCell ref="A24:B24"/>
    <mergeCell ref="D24:H24"/>
    <mergeCell ref="D4:D6"/>
    <mergeCell ref="A31:B31"/>
    <mergeCell ref="B35:H35"/>
    <mergeCell ref="E4:G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showGridLines="0" zoomScale="90" zoomScaleNormal="90" workbookViewId="0">
      <selection sqref="A1:O47"/>
    </sheetView>
  </sheetViews>
  <sheetFormatPr defaultColWidth="10.33203125" defaultRowHeight="15.75" x14ac:dyDescent="0.35"/>
  <cols>
    <col min="1" max="1" width="2.1640625" style="1" customWidth="1"/>
    <col min="2" max="2" width="66.83203125" style="50" bestFit="1" customWidth="1"/>
    <col min="3" max="3" width="2" style="1" customWidth="1"/>
    <col min="4" max="4" width="7.83203125" style="1" customWidth="1"/>
    <col min="5" max="5" width="2" style="1" customWidth="1"/>
    <col min="6" max="6" width="15.33203125" style="1" customWidth="1"/>
    <col min="7" max="7" width="1.5" style="1" customWidth="1"/>
    <col min="8" max="8" width="17.1640625" style="1" hidden="1" customWidth="1"/>
    <col min="9" max="9" width="1" style="1" customWidth="1"/>
    <col min="10" max="10" width="16.83203125" style="1" customWidth="1"/>
    <col min="11" max="11" width="2" style="1" customWidth="1"/>
    <col min="12" max="12" width="16.83203125" style="1" customWidth="1"/>
    <col min="13" max="13" width="2" style="1" customWidth="1"/>
    <col min="14" max="14" width="17.6640625" style="1" bestFit="1" customWidth="1"/>
    <col min="15" max="15" width="2" style="1" customWidth="1"/>
    <col min="16" max="16" width="18.1640625" style="1" customWidth="1"/>
    <col min="17" max="17" width="17" style="1" bestFit="1" customWidth="1"/>
    <col min="18" max="18" width="20.5" style="1" bestFit="1" customWidth="1"/>
    <col min="19" max="19" width="18.5" style="1" customWidth="1"/>
    <col min="20" max="20" width="21.33203125" style="1" customWidth="1"/>
    <col min="21" max="21" width="18.33203125" style="1" bestFit="1" customWidth="1"/>
    <col min="22" max="22" width="10.33203125" style="1"/>
    <col min="23" max="23" width="18.33203125" style="1" bestFit="1" customWidth="1"/>
    <col min="24" max="24" width="10.33203125" style="1"/>
    <col min="25" max="25" width="18.33203125" style="1" bestFit="1" customWidth="1"/>
    <col min="26" max="26" width="16" style="1" bestFit="1" customWidth="1"/>
    <col min="27" max="27" width="10.6640625" style="1" bestFit="1" customWidth="1"/>
    <col min="28" max="28" width="16" style="1" bestFit="1" customWidth="1"/>
    <col min="29" max="16384" width="10.33203125" style="1"/>
  </cols>
  <sheetData>
    <row r="1" spans="1:28" ht="16.5" customHeight="1" x14ac:dyDescent="0.3">
      <c r="A1" s="350" t="s">
        <v>146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28" ht="15" x14ac:dyDescent="0.3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28" ht="15" x14ac:dyDescent="0.3">
      <c r="A3" s="62"/>
      <c r="B3" s="202"/>
      <c r="C3" s="62"/>
      <c r="D3" s="62"/>
      <c r="E3" s="62"/>
      <c r="F3" s="63"/>
      <c r="G3" s="63"/>
      <c r="H3" s="63"/>
      <c r="I3" s="63"/>
      <c r="J3" s="63"/>
      <c r="K3" s="63"/>
      <c r="L3" s="63"/>
      <c r="M3" s="63"/>
      <c r="N3" s="64"/>
      <c r="O3" s="62"/>
    </row>
    <row r="4" spans="1:28" ht="60" x14ac:dyDescent="0.3">
      <c r="B4" s="95" t="s">
        <v>58</v>
      </c>
      <c r="C4" s="96"/>
      <c r="D4" s="95" t="s">
        <v>23</v>
      </c>
      <c r="E4" s="96"/>
      <c r="F4" s="95" t="s">
        <v>156</v>
      </c>
      <c r="G4" s="94"/>
      <c r="H4" s="95" t="s">
        <v>157</v>
      </c>
      <c r="I4" s="94"/>
      <c r="J4" s="95" t="s">
        <v>167</v>
      </c>
      <c r="K4" s="94"/>
      <c r="L4" s="95" t="s">
        <v>152</v>
      </c>
      <c r="M4" s="94"/>
      <c r="N4" s="95" t="s">
        <v>68</v>
      </c>
      <c r="P4" s="52"/>
      <c r="R4" s="52"/>
    </row>
    <row r="5" spans="1:28" ht="6" customHeight="1" x14ac:dyDescent="0.3">
      <c r="B5" s="65"/>
      <c r="C5" s="65"/>
      <c r="D5" s="65"/>
      <c r="E5" s="65"/>
      <c r="F5" s="66"/>
      <c r="G5" s="65"/>
      <c r="H5" s="66"/>
      <c r="I5" s="65"/>
      <c r="J5" s="65"/>
      <c r="K5" s="65"/>
      <c r="L5" s="66"/>
      <c r="M5" s="65"/>
      <c r="N5" s="66"/>
    </row>
    <row r="6" spans="1:28" ht="16.5" thickBot="1" x14ac:dyDescent="0.4">
      <c r="C6" s="50"/>
      <c r="D6" s="50"/>
      <c r="E6" s="50"/>
      <c r="F6" s="50"/>
      <c r="G6" s="50"/>
      <c r="H6" s="50"/>
      <c r="I6" s="50"/>
      <c r="J6" s="230"/>
      <c r="K6" s="50"/>
      <c r="L6" s="67"/>
      <c r="M6" s="50"/>
      <c r="N6" s="68" t="s">
        <v>22</v>
      </c>
      <c r="P6" s="51"/>
      <c r="R6" s="52"/>
    </row>
    <row r="7" spans="1:28" ht="15" x14ac:dyDescent="0.3">
      <c r="B7" s="203" t="s">
        <v>159</v>
      </c>
      <c r="C7" s="65"/>
      <c r="D7" s="69"/>
      <c r="E7" s="65"/>
      <c r="F7" s="70">
        <v>432842995.31999999</v>
      </c>
      <c r="G7" s="71">
        <v>0</v>
      </c>
      <c r="H7" s="70">
        <v>0</v>
      </c>
      <c r="I7" s="90"/>
      <c r="J7" s="72">
        <v>58033</v>
      </c>
      <c r="K7" s="71"/>
      <c r="L7" s="72">
        <v>-413936232.92000002</v>
      </c>
      <c r="M7" s="71"/>
      <c r="N7" s="72">
        <v>18964795.399999976</v>
      </c>
      <c r="P7" s="51"/>
    </row>
    <row r="8" spans="1:28" ht="15" customHeight="1" x14ac:dyDescent="0.3">
      <c r="B8" s="73" t="s">
        <v>67</v>
      </c>
      <c r="C8" s="65"/>
      <c r="D8" s="73">
        <v>18</v>
      </c>
      <c r="E8" s="65"/>
      <c r="F8" s="74"/>
      <c r="G8" s="75"/>
      <c r="H8" s="74"/>
      <c r="I8" s="76"/>
      <c r="J8" s="76"/>
      <c r="K8" s="75"/>
      <c r="L8" s="76">
        <v>-23678867.529999997</v>
      </c>
      <c r="M8" s="75"/>
      <c r="N8" s="76">
        <f>SUM(F8:L8)</f>
        <v>-23678867.529999997</v>
      </c>
      <c r="P8" s="52"/>
      <c r="R8" s="53"/>
      <c r="T8" s="55"/>
    </row>
    <row r="9" spans="1:28" ht="15" customHeight="1" x14ac:dyDescent="0.3">
      <c r="B9" s="206" t="s">
        <v>166</v>
      </c>
      <c r="C9" s="65"/>
      <c r="D9" s="240">
        <v>19</v>
      </c>
      <c r="E9" s="65"/>
      <c r="F9" s="74"/>
      <c r="G9" s="75"/>
      <c r="H9" s="74"/>
      <c r="I9" s="76"/>
      <c r="J9" s="76">
        <v>2208617</v>
      </c>
      <c r="K9" s="75"/>
      <c r="L9" s="76"/>
      <c r="M9" s="75"/>
      <c r="N9" s="76">
        <f t="shared" ref="N9:N10" si="0">SUM(F9:L9)</f>
        <v>2208617</v>
      </c>
      <c r="P9" s="52"/>
      <c r="R9" s="53"/>
      <c r="T9" s="55"/>
    </row>
    <row r="10" spans="1:28" ht="15" customHeight="1" x14ac:dyDescent="0.35">
      <c r="B10" s="78" t="s">
        <v>66</v>
      </c>
      <c r="C10" s="65"/>
      <c r="D10" s="78">
        <v>18</v>
      </c>
      <c r="E10" s="65"/>
      <c r="F10" s="74"/>
      <c r="G10" s="75"/>
      <c r="H10" s="76"/>
      <c r="I10" s="76"/>
      <c r="J10" s="236"/>
      <c r="K10" s="75"/>
      <c r="L10" s="201">
        <v>3550499.4400000004</v>
      </c>
      <c r="M10" s="75"/>
      <c r="N10" s="76">
        <f t="shared" si="0"/>
        <v>3550499.4400000004</v>
      </c>
      <c r="P10" s="52"/>
      <c r="Q10" s="52"/>
      <c r="R10" s="56"/>
      <c r="T10" s="53"/>
      <c r="Y10" s="58"/>
      <c r="Z10" s="58"/>
      <c r="AA10" s="52"/>
      <c r="AB10" s="52"/>
    </row>
    <row r="11" spans="1:28" ht="13.5" hidden="1" customHeight="1" x14ac:dyDescent="0.35">
      <c r="B11" s="78" t="s">
        <v>65</v>
      </c>
      <c r="C11" s="65"/>
      <c r="D11" s="78"/>
      <c r="E11" s="65"/>
      <c r="F11" s="74"/>
      <c r="G11" s="75"/>
      <c r="H11" s="74"/>
      <c r="I11" s="76"/>
      <c r="J11" s="76"/>
      <c r="K11" s="75"/>
      <c r="L11" s="79">
        <v>20480.839999999997</v>
      </c>
      <c r="M11" s="75"/>
      <c r="N11" s="76">
        <v>20480.839999999997</v>
      </c>
      <c r="P11" s="52"/>
      <c r="Q11" s="52"/>
      <c r="Y11" s="58"/>
      <c r="Z11" s="58"/>
      <c r="AA11" s="52"/>
      <c r="AB11" s="52"/>
    </row>
    <row r="12" spans="1:28" ht="15.75" hidden="1" customHeight="1" x14ac:dyDescent="0.35">
      <c r="B12" s="73" t="s">
        <v>64</v>
      </c>
      <c r="C12" s="65"/>
      <c r="D12" s="73"/>
      <c r="E12" s="65"/>
      <c r="F12" s="77"/>
      <c r="G12" s="75"/>
      <c r="H12" s="74"/>
      <c r="I12" s="76"/>
      <c r="J12" s="76"/>
      <c r="K12" s="75"/>
      <c r="L12" s="77"/>
      <c r="M12" s="75"/>
      <c r="N12" s="76">
        <v>0</v>
      </c>
      <c r="P12" s="58"/>
      <c r="Q12" s="52"/>
      <c r="T12" s="54"/>
      <c r="Y12" s="52"/>
      <c r="Z12" s="52"/>
      <c r="AA12" s="52"/>
      <c r="AB12" s="52"/>
    </row>
    <row r="13" spans="1:28" ht="15" hidden="1" customHeight="1" x14ac:dyDescent="0.3">
      <c r="B13" s="73" t="s">
        <v>63</v>
      </c>
      <c r="C13" s="65"/>
      <c r="D13" s="73"/>
      <c r="E13" s="65"/>
      <c r="F13" s="76"/>
      <c r="G13" s="75"/>
      <c r="H13" s="74"/>
      <c r="I13" s="76"/>
      <c r="J13" s="76"/>
      <c r="K13" s="75"/>
      <c r="L13" s="74"/>
      <c r="M13" s="75"/>
      <c r="N13" s="76">
        <v>0</v>
      </c>
      <c r="P13" s="2"/>
      <c r="T13" s="53"/>
    </row>
    <row r="14" spans="1:28" ht="15" x14ac:dyDescent="0.3">
      <c r="B14" s="203" t="s">
        <v>171</v>
      </c>
      <c r="C14" s="65"/>
      <c r="D14" s="80"/>
      <c r="E14" s="65"/>
      <c r="F14" s="81">
        <f>SUM(F7:F10)</f>
        <v>432842995.31999999</v>
      </c>
      <c r="G14" s="71"/>
      <c r="H14" s="81">
        <f>SUM(H7:H10)</f>
        <v>0</v>
      </c>
      <c r="I14" s="90"/>
      <c r="J14" s="81">
        <f>SUM(J7:J10)</f>
        <v>2266650</v>
      </c>
      <c r="K14" s="71"/>
      <c r="L14" s="81">
        <f>SUM(L7:L10)</f>
        <v>-434064601.00999999</v>
      </c>
      <c r="M14" s="75"/>
      <c r="N14" s="81">
        <f>SUM(N7:N10)</f>
        <v>1045044.3099999791</v>
      </c>
      <c r="P14" s="51"/>
      <c r="Q14" s="101"/>
      <c r="R14" s="53"/>
      <c r="T14" s="57"/>
    </row>
    <row r="15" spans="1:28" ht="15" x14ac:dyDescent="0.3">
      <c r="B15" s="82" t="s">
        <v>137</v>
      </c>
      <c r="C15" s="83"/>
      <c r="D15" s="82"/>
      <c r="E15" s="83"/>
      <c r="F15" s="84">
        <f>F14-F7</f>
        <v>0</v>
      </c>
      <c r="G15" s="85"/>
      <c r="H15" s="84">
        <f>H14-H7</f>
        <v>0</v>
      </c>
      <c r="I15" s="85"/>
      <c r="J15" s="84">
        <f>J14-J7</f>
        <v>2208617</v>
      </c>
      <c r="K15" s="85"/>
      <c r="L15" s="84">
        <f>L14-L7</f>
        <v>-20128368.089999974</v>
      </c>
      <c r="M15" s="85"/>
      <c r="N15" s="84">
        <f>N14-N7</f>
        <v>-17919751.089999996</v>
      </c>
      <c r="Q15" s="53"/>
      <c r="R15" s="53"/>
      <c r="T15" s="57"/>
    </row>
    <row r="16" spans="1:28" ht="6" customHeight="1" x14ac:dyDescent="0.3">
      <c r="B16" s="83"/>
      <c r="C16" s="83"/>
      <c r="D16" s="83"/>
      <c r="E16" s="83"/>
      <c r="F16" s="85"/>
      <c r="G16" s="85"/>
      <c r="H16" s="85"/>
      <c r="I16" s="85"/>
      <c r="J16" s="232"/>
      <c r="K16" s="85"/>
      <c r="L16" s="85"/>
      <c r="M16" s="85"/>
      <c r="N16" s="85"/>
      <c r="Q16" s="53"/>
      <c r="R16" s="53"/>
      <c r="T16" s="57"/>
    </row>
    <row r="17" spans="2:28" ht="15" x14ac:dyDescent="0.3">
      <c r="B17" s="203" t="s">
        <v>151</v>
      </c>
      <c r="C17" s="65"/>
      <c r="D17" s="80"/>
      <c r="E17" s="65"/>
      <c r="F17" s="81">
        <v>432842995.31999999</v>
      </c>
      <c r="G17" s="71"/>
      <c r="H17" s="81">
        <v>2.44</v>
      </c>
      <c r="I17" s="90"/>
      <c r="J17" s="237">
        <v>0</v>
      </c>
      <c r="K17" s="71"/>
      <c r="L17" s="81">
        <v>-302312286.60000002</v>
      </c>
      <c r="M17" s="71"/>
      <c r="N17" s="81">
        <v>130530711.15999997</v>
      </c>
      <c r="P17" s="101"/>
      <c r="R17" s="53"/>
    </row>
    <row r="18" spans="2:28" ht="15" x14ac:dyDescent="0.3">
      <c r="B18" s="245" t="s">
        <v>67</v>
      </c>
      <c r="C18" s="65"/>
      <c r="D18" s="73">
        <v>18</v>
      </c>
      <c r="E18" s="65"/>
      <c r="F18" s="74"/>
      <c r="G18" s="75"/>
      <c r="H18" s="74"/>
      <c r="I18" s="76"/>
      <c r="J18" s="76"/>
      <c r="K18" s="75"/>
      <c r="L18" s="76">
        <v>-68307529.909999996</v>
      </c>
      <c r="M18" s="75"/>
      <c r="N18" s="76">
        <f>SUM(F18:L18)</f>
        <v>-68307529.909999996</v>
      </c>
      <c r="P18" s="54"/>
    </row>
    <row r="19" spans="2:28" ht="15" x14ac:dyDescent="0.3">
      <c r="B19" s="245" t="s">
        <v>166</v>
      </c>
      <c r="C19" s="65"/>
      <c r="D19" s="73">
        <v>19</v>
      </c>
      <c r="E19" s="65"/>
      <c r="F19" s="74"/>
      <c r="G19" s="75"/>
      <c r="H19" s="74"/>
      <c r="I19" s="76"/>
      <c r="J19" s="76">
        <v>58033</v>
      </c>
      <c r="K19" s="75"/>
      <c r="L19" s="76"/>
      <c r="M19" s="75"/>
      <c r="N19" s="76">
        <f>SUM(F19:L19)</f>
        <v>58033</v>
      </c>
      <c r="P19" s="54"/>
    </row>
    <row r="20" spans="2:28" x14ac:dyDescent="0.35">
      <c r="B20" s="246" t="s">
        <v>66</v>
      </c>
      <c r="C20" s="65"/>
      <c r="D20" s="78">
        <v>18</v>
      </c>
      <c r="E20" s="65"/>
      <c r="F20" s="74"/>
      <c r="G20" s="75"/>
      <c r="H20" s="76">
        <v>-2.44</v>
      </c>
      <c r="I20" s="76"/>
      <c r="J20" s="236"/>
      <c r="K20" s="75"/>
      <c r="L20" s="76">
        <v>-43316416.399999999</v>
      </c>
      <c r="M20" s="75"/>
      <c r="N20" s="76">
        <f>SUM(F20:L20)</f>
        <v>-43316418.839999996</v>
      </c>
      <c r="R20" s="52"/>
      <c r="T20" s="54"/>
      <c r="Y20" s="58"/>
      <c r="Z20" s="58"/>
      <c r="AA20" s="52"/>
      <c r="AB20" s="52"/>
    </row>
    <row r="21" spans="2:28" hidden="1" x14ac:dyDescent="0.35">
      <c r="B21" s="78" t="s">
        <v>65</v>
      </c>
      <c r="C21" s="65"/>
      <c r="D21" s="78"/>
      <c r="E21" s="65"/>
      <c r="F21" s="74"/>
      <c r="G21" s="75"/>
      <c r="H21" s="74">
        <v>0</v>
      </c>
      <c r="I21" s="76"/>
      <c r="J21" s="76"/>
      <c r="K21" s="75"/>
      <c r="L21" s="79"/>
      <c r="M21" s="75"/>
      <c r="N21" s="76">
        <v>0</v>
      </c>
      <c r="P21" s="52"/>
      <c r="Y21" s="52"/>
      <c r="Z21" s="52"/>
      <c r="AA21" s="52"/>
      <c r="AB21" s="52"/>
    </row>
    <row r="22" spans="2:28" ht="15.75" hidden="1" customHeight="1" x14ac:dyDescent="0.35">
      <c r="B22" s="73" t="s">
        <v>64</v>
      </c>
      <c r="C22" s="65"/>
      <c r="D22" s="73"/>
      <c r="E22" s="65"/>
      <c r="F22" s="74"/>
      <c r="G22" s="75"/>
      <c r="H22" s="74"/>
      <c r="I22" s="76"/>
      <c r="J22" s="76"/>
      <c r="K22" s="75"/>
      <c r="L22" s="77"/>
      <c r="M22" s="75"/>
      <c r="N22" s="76">
        <v>0</v>
      </c>
      <c r="P22" s="52"/>
    </row>
    <row r="23" spans="2:28" ht="15.75" hidden="1" customHeight="1" x14ac:dyDescent="0.3">
      <c r="B23" s="73" t="s">
        <v>63</v>
      </c>
      <c r="C23" s="65"/>
      <c r="D23" s="73"/>
      <c r="E23" s="65"/>
      <c r="F23" s="74"/>
      <c r="G23" s="75"/>
      <c r="H23" s="74"/>
      <c r="I23" s="76"/>
      <c r="J23" s="76"/>
      <c r="K23" s="75"/>
      <c r="L23" s="74"/>
      <c r="M23" s="75"/>
      <c r="N23" s="76">
        <v>0</v>
      </c>
      <c r="R23" s="2"/>
    </row>
    <row r="24" spans="2:28" ht="15" x14ac:dyDescent="0.3">
      <c r="B24" s="203" t="s">
        <v>159</v>
      </c>
      <c r="C24" s="65"/>
      <c r="D24" s="80"/>
      <c r="E24" s="65"/>
      <c r="F24" s="81">
        <f>SUM(F17:F20)</f>
        <v>432842995.31999999</v>
      </c>
      <c r="G24" s="71"/>
      <c r="H24" s="81">
        <f>SUM(H17:H20)</f>
        <v>0</v>
      </c>
      <c r="I24" s="90"/>
      <c r="J24" s="81">
        <f>SUM(J17:J20)</f>
        <v>58033</v>
      </c>
      <c r="K24" s="71"/>
      <c r="L24" s="81">
        <f>SUM(L17:L20)</f>
        <v>-413936232.90999997</v>
      </c>
      <c r="M24" s="75"/>
      <c r="N24" s="81">
        <f>SUM(N17:N20)</f>
        <v>18964795.409999974</v>
      </c>
      <c r="P24" s="52"/>
      <c r="Q24" s="2"/>
      <c r="R24" s="52"/>
      <c r="T24" s="2"/>
    </row>
    <row r="25" spans="2:28" ht="15.75" customHeight="1" thickBot="1" x14ac:dyDescent="0.35">
      <c r="B25" s="86" t="s">
        <v>137</v>
      </c>
      <c r="C25" s="83"/>
      <c r="D25" s="86"/>
      <c r="E25" s="83"/>
      <c r="F25" s="87">
        <f>F24-F17</f>
        <v>0</v>
      </c>
      <c r="G25" s="85"/>
      <c r="H25" s="87">
        <f>H24-H17</f>
        <v>-2.44</v>
      </c>
      <c r="I25" s="85"/>
      <c r="J25" s="87">
        <f>J24-J17</f>
        <v>58033</v>
      </c>
      <c r="K25" s="85"/>
      <c r="L25" s="87">
        <f>L24-L17</f>
        <v>-111623946.30999994</v>
      </c>
      <c r="M25" s="85"/>
      <c r="N25" s="87">
        <f>N24-N17</f>
        <v>-111565915.75</v>
      </c>
      <c r="P25" s="2"/>
    </row>
    <row r="26" spans="2:28" ht="6" customHeight="1" x14ac:dyDescent="0.3">
      <c r="B26" s="88"/>
      <c r="C26" s="65"/>
      <c r="D26" s="88"/>
      <c r="E26" s="65"/>
      <c r="F26" s="89"/>
      <c r="G26" s="71"/>
      <c r="H26" s="89"/>
      <c r="I26" s="90"/>
      <c r="J26" s="90"/>
      <c r="K26" s="71"/>
      <c r="L26" s="90"/>
      <c r="M26" s="71"/>
      <c r="N26" s="89"/>
    </row>
    <row r="27" spans="2:28" ht="16.5" thickBot="1" x14ac:dyDescent="0.4">
      <c r="C27" s="50"/>
      <c r="D27" s="50"/>
      <c r="E27" s="50"/>
      <c r="F27" s="50"/>
      <c r="G27" s="50"/>
      <c r="H27" s="238"/>
      <c r="I27" s="238"/>
      <c r="J27" s="239"/>
      <c r="K27" s="50"/>
      <c r="L27" s="67"/>
      <c r="M27" s="50"/>
      <c r="N27" s="68" t="s">
        <v>21</v>
      </c>
      <c r="P27" s="51"/>
      <c r="R27" s="52"/>
    </row>
    <row r="28" spans="2:28" ht="15" x14ac:dyDescent="0.3">
      <c r="B28" s="203" t="s">
        <v>159</v>
      </c>
      <c r="C28" s="65"/>
      <c r="D28" s="69"/>
      <c r="E28" s="65"/>
      <c r="F28" s="70">
        <v>432842995.31999999</v>
      </c>
      <c r="G28" s="71"/>
      <c r="H28" s="70">
        <v>0</v>
      </c>
      <c r="I28" s="90"/>
      <c r="J28" s="72">
        <v>663918</v>
      </c>
      <c r="K28" s="71"/>
      <c r="L28" s="91">
        <v>-645768546.34000003</v>
      </c>
      <c r="M28" s="71"/>
      <c r="N28" s="91">
        <v>-212261633.02000004</v>
      </c>
      <c r="P28" s="51"/>
    </row>
    <row r="29" spans="2:28" ht="15" x14ac:dyDescent="0.3">
      <c r="B29" s="73" t="s">
        <v>67</v>
      </c>
      <c r="C29" s="65"/>
      <c r="D29" s="73">
        <v>18</v>
      </c>
      <c r="E29" s="65"/>
      <c r="F29" s="74"/>
      <c r="G29" s="75"/>
      <c r="H29" s="233"/>
      <c r="I29" s="234"/>
      <c r="J29" s="234"/>
      <c r="K29" s="75"/>
      <c r="L29" s="76">
        <v>-48219784.00999999</v>
      </c>
      <c r="M29" s="75"/>
      <c r="N29" s="76">
        <f>SUM(F29:L29)</f>
        <v>-48219784.00999999</v>
      </c>
    </row>
    <row r="30" spans="2:28" ht="15" x14ac:dyDescent="0.3">
      <c r="B30" s="206" t="s">
        <v>166</v>
      </c>
      <c r="C30" s="65"/>
      <c r="D30" s="240">
        <v>19</v>
      </c>
      <c r="E30" s="65"/>
      <c r="F30" s="74"/>
      <c r="G30" s="75"/>
      <c r="H30" s="233"/>
      <c r="I30" s="234"/>
      <c r="J30" s="76">
        <v>7480725</v>
      </c>
      <c r="K30" s="75"/>
      <c r="L30" s="76"/>
      <c r="M30" s="75"/>
      <c r="N30" s="76">
        <f t="shared" ref="N30:N33" si="1">SUM(F30:L30)</f>
        <v>7480725</v>
      </c>
    </row>
    <row r="31" spans="2:28" x14ac:dyDescent="0.35">
      <c r="B31" s="78" t="s">
        <v>66</v>
      </c>
      <c r="C31" s="65"/>
      <c r="D31" s="78">
        <v>18</v>
      </c>
      <c r="E31" s="65"/>
      <c r="F31" s="74"/>
      <c r="G31" s="75"/>
      <c r="H31" s="76"/>
      <c r="I31" s="75"/>
      <c r="J31" s="75"/>
      <c r="K31" s="75"/>
      <c r="L31" s="76">
        <v>68028826.549999997</v>
      </c>
      <c r="M31" s="75"/>
      <c r="N31" s="76">
        <f t="shared" si="1"/>
        <v>68028826.549999997</v>
      </c>
    </row>
    <row r="32" spans="2:28" hidden="1" x14ac:dyDescent="0.35">
      <c r="B32" s="204" t="s">
        <v>154</v>
      </c>
      <c r="C32" s="65"/>
      <c r="D32" s="73"/>
      <c r="E32" s="65"/>
      <c r="F32" s="74"/>
      <c r="G32" s="75"/>
      <c r="H32" s="76"/>
      <c r="I32" s="75"/>
      <c r="J32" s="75"/>
      <c r="K32" s="75"/>
      <c r="L32" s="77"/>
      <c r="M32" s="75"/>
      <c r="N32" s="76">
        <f t="shared" si="1"/>
        <v>0</v>
      </c>
    </row>
    <row r="33" spans="2:18" hidden="1" x14ac:dyDescent="0.35">
      <c r="B33" s="204" t="s">
        <v>155</v>
      </c>
      <c r="C33" s="65"/>
      <c r="D33" s="73"/>
      <c r="E33" s="65"/>
      <c r="F33" s="74"/>
      <c r="G33" s="75"/>
      <c r="H33" s="76"/>
      <c r="I33" s="75"/>
      <c r="J33" s="231"/>
      <c r="K33" s="75"/>
      <c r="L33" s="77"/>
      <c r="M33" s="75"/>
      <c r="N33" s="76">
        <f t="shared" si="1"/>
        <v>0</v>
      </c>
    </row>
    <row r="34" spans="2:18" ht="15" x14ac:dyDescent="0.3">
      <c r="B34" s="203" t="s">
        <v>171</v>
      </c>
      <c r="C34" s="65"/>
      <c r="D34" s="80"/>
      <c r="E34" s="65"/>
      <c r="F34" s="81">
        <f>SUM(F28:F33)</f>
        <v>432842995.31999999</v>
      </c>
      <c r="G34" s="71"/>
      <c r="H34" s="81">
        <f>SUM(H28:H33)</f>
        <v>0</v>
      </c>
      <c r="I34" s="90"/>
      <c r="J34" s="81">
        <f>SUM(J28:J33)</f>
        <v>8144643</v>
      </c>
      <c r="K34" s="71"/>
      <c r="L34" s="81">
        <f>SUM(L28:L33)</f>
        <v>-625959503.80000007</v>
      </c>
      <c r="M34" s="75"/>
      <c r="N34" s="81">
        <f>SUM(N28:N33)</f>
        <v>-184971865.48000002</v>
      </c>
      <c r="P34" s="205"/>
      <c r="Q34" s="120"/>
      <c r="R34" s="119"/>
    </row>
    <row r="35" spans="2:18" ht="15" x14ac:dyDescent="0.3">
      <c r="B35" s="82" t="s">
        <v>137</v>
      </c>
      <c r="C35" s="83"/>
      <c r="D35" s="82"/>
      <c r="E35" s="83"/>
      <c r="F35" s="84">
        <f>F34-F28</f>
        <v>0</v>
      </c>
      <c r="G35" s="85"/>
      <c r="H35" s="84">
        <f>H34-H28</f>
        <v>0</v>
      </c>
      <c r="I35" s="85"/>
      <c r="J35" s="84">
        <f>J34-J28</f>
        <v>7480725</v>
      </c>
      <c r="K35" s="85"/>
      <c r="L35" s="84">
        <f>L34-L28</f>
        <v>19809042.539999962</v>
      </c>
      <c r="M35" s="85"/>
      <c r="N35" s="84">
        <f>N34-N28</f>
        <v>27289767.540000021</v>
      </c>
    </row>
    <row r="36" spans="2:18" ht="6" customHeight="1" x14ac:dyDescent="0.3">
      <c r="B36" s="83"/>
      <c r="C36" s="83"/>
      <c r="D36" s="83"/>
      <c r="E36" s="83"/>
      <c r="F36" s="85"/>
      <c r="G36" s="85"/>
      <c r="H36" s="85"/>
      <c r="I36" s="85"/>
      <c r="J36" s="232"/>
      <c r="K36" s="85"/>
      <c r="L36" s="85"/>
      <c r="M36" s="85"/>
      <c r="N36" s="85"/>
    </row>
    <row r="37" spans="2:18" x14ac:dyDescent="0.35">
      <c r="B37" s="203" t="s">
        <v>151</v>
      </c>
      <c r="C37" s="65"/>
      <c r="D37" s="80"/>
      <c r="E37" s="65"/>
      <c r="F37" s="81">
        <v>432842995.31999999</v>
      </c>
      <c r="G37" s="71"/>
      <c r="H37" s="81">
        <v>0</v>
      </c>
      <c r="I37" s="90"/>
      <c r="J37" s="235">
        <v>0</v>
      </c>
      <c r="K37" s="71"/>
      <c r="L37" s="81">
        <v>-1159748795.5198956</v>
      </c>
      <c r="M37" s="71"/>
      <c r="N37" s="126">
        <v>-726905800.19989562</v>
      </c>
      <c r="O37" s="59"/>
      <c r="P37" s="101"/>
      <c r="R37" s="60"/>
    </row>
    <row r="38" spans="2:18" x14ac:dyDescent="0.35">
      <c r="B38" s="73" t="s">
        <v>67</v>
      </c>
      <c r="C38" s="65"/>
      <c r="D38" s="73">
        <v>18</v>
      </c>
      <c r="E38" s="65"/>
      <c r="F38" s="74"/>
      <c r="G38" s="75"/>
      <c r="H38" s="74"/>
      <c r="I38" s="76"/>
      <c r="J38" s="76"/>
      <c r="K38" s="75"/>
      <c r="L38" s="92">
        <v>-119359474.13</v>
      </c>
      <c r="M38" s="75"/>
      <c r="N38" s="76">
        <f>SUM(F38:L38)</f>
        <v>-119359474.13</v>
      </c>
      <c r="O38" s="61"/>
      <c r="R38" s="60"/>
    </row>
    <row r="39" spans="2:18" x14ac:dyDescent="0.35">
      <c r="B39" s="73" t="s">
        <v>166</v>
      </c>
      <c r="C39" s="65"/>
      <c r="D39" s="73"/>
      <c r="E39" s="65"/>
      <c r="F39" s="74"/>
      <c r="G39" s="75"/>
      <c r="H39" s="74"/>
      <c r="I39" s="76"/>
      <c r="J39" s="76">
        <v>663918</v>
      </c>
      <c r="K39" s="75"/>
      <c r="L39" s="92"/>
      <c r="M39" s="75"/>
      <c r="N39" s="76">
        <f t="shared" ref="N39:N42" si="2">SUM(F39:L39)</f>
        <v>663918</v>
      </c>
      <c r="O39" s="61"/>
      <c r="R39" s="60"/>
    </row>
    <row r="40" spans="2:18" x14ac:dyDescent="0.35">
      <c r="B40" s="73" t="s">
        <v>154</v>
      </c>
      <c r="C40" s="65"/>
      <c r="D40" s="73"/>
      <c r="E40" s="65"/>
      <c r="F40" s="74">
        <v>712522589.78999996</v>
      </c>
      <c r="G40" s="75"/>
      <c r="H40" s="74"/>
      <c r="I40" s="76"/>
      <c r="J40" s="76"/>
      <c r="K40" s="75"/>
      <c r="L40" s="92">
        <v>0</v>
      </c>
      <c r="M40" s="75"/>
      <c r="N40" s="76">
        <f t="shared" si="2"/>
        <v>712522589.78999996</v>
      </c>
      <c r="O40" s="61"/>
      <c r="R40" s="60"/>
    </row>
    <row r="41" spans="2:18" x14ac:dyDescent="0.35">
      <c r="B41" s="73" t="s">
        <v>155</v>
      </c>
      <c r="C41" s="65"/>
      <c r="D41" s="73"/>
      <c r="E41" s="65"/>
      <c r="F41" s="74">
        <v>-712522589.78999996</v>
      </c>
      <c r="G41" s="75"/>
      <c r="H41" s="74"/>
      <c r="I41" s="76"/>
      <c r="J41" s="76"/>
      <c r="K41" s="75"/>
      <c r="L41" s="92">
        <v>712522589.78999996</v>
      </c>
      <c r="M41" s="75"/>
      <c r="N41" s="76">
        <f t="shared" si="2"/>
        <v>0</v>
      </c>
      <c r="O41" s="61"/>
      <c r="R41" s="60"/>
    </row>
    <row r="42" spans="2:18" x14ac:dyDescent="0.35">
      <c r="B42" s="78" t="s">
        <v>66</v>
      </c>
      <c r="C42" s="65"/>
      <c r="D42" s="78">
        <v>18</v>
      </c>
      <c r="E42" s="65"/>
      <c r="F42" s="74"/>
      <c r="G42" s="75"/>
      <c r="H42" s="92"/>
      <c r="I42" s="76"/>
      <c r="J42" s="236"/>
      <c r="K42" s="75"/>
      <c r="L42" s="92">
        <v>-79182866.609999999</v>
      </c>
      <c r="M42" s="75"/>
      <c r="N42" s="76">
        <f t="shared" si="2"/>
        <v>-79182866.609999999</v>
      </c>
      <c r="O42" s="61"/>
      <c r="R42" s="60"/>
    </row>
    <row r="43" spans="2:18" hidden="1" x14ac:dyDescent="0.35">
      <c r="B43" s="206" t="s">
        <v>65</v>
      </c>
      <c r="C43" s="65"/>
      <c r="D43" s="73"/>
      <c r="E43" s="65"/>
      <c r="F43" s="74"/>
      <c r="G43" s="75"/>
      <c r="H43" s="74"/>
      <c r="I43" s="76"/>
      <c r="J43" s="76"/>
      <c r="K43" s="75"/>
      <c r="L43" s="92"/>
      <c r="M43" s="75"/>
      <c r="N43" s="76">
        <f t="shared" ref="N43:N44" si="3">SUM(F43:L43)</f>
        <v>0</v>
      </c>
      <c r="O43" s="61"/>
      <c r="R43" s="60"/>
    </row>
    <row r="44" spans="2:18" hidden="1" x14ac:dyDescent="0.35">
      <c r="B44" s="206" t="s">
        <v>160</v>
      </c>
      <c r="C44" s="65"/>
      <c r="D44" s="73"/>
      <c r="E44" s="65"/>
      <c r="F44" s="74"/>
      <c r="G44" s="75"/>
      <c r="H44" s="74"/>
      <c r="I44" s="76"/>
      <c r="J44" s="236"/>
      <c r="K44" s="75"/>
      <c r="L44" s="93"/>
      <c r="M44" s="75"/>
      <c r="N44" s="76">
        <f t="shared" si="3"/>
        <v>0</v>
      </c>
      <c r="P44" s="2"/>
    </row>
    <row r="45" spans="2:18" ht="15" x14ac:dyDescent="0.3">
      <c r="B45" s="203" t="s">
        <v>159</v>
      </c>
      <c r="C45" s="65"/>
      <c r="D45" s="80"/>
      <c r="E45" s="65"/>
      <c r="F45" s="81">
        <f>SUM(F37:F44)</f>
        <v>432842995.31999993</v>
      </c>
      <c r="G45" s="71"/>
      <c r="H45" s="81">
        <f>SUM(H37:H44)</f>
        <v>0</v>
      </c>
      <c r="I45" s="90"/>
      <c r="J45" s="235">
        <v>663918</v>
      </c>
      <c r="K45" s="71"/>
      <c r="L45" s="81">
        <f>SUM(L37:L44)</f>
        <v>-645768546.46989572</v>
      </c>
      <c r="M45" s="75"/>
      <c r="N45" s="81">
        <f>SUM(N37:N44)</f>
        <v>-212261633.14989567</v>
      </c>
      <c r="P45" s="101"/>
    </row>
    <row r="46" spans="2:18" thickBot="1" x14ac:dyDescent="0.35">
      <c r="B46" s="86" t="s">
        <v>137</v>
      </c>
      <c r="C46" s="83"/>
      <c r="D46" s="86"/>
      <c r="E46" s="83"/>
      <c r="F46" s="87">
        <f>F45-F37</f>
        <v>0</v>
      </c>
      <c r="G46" s="85"/>
      <c r="H46" s="87">
        <f>H45-H37</f>
        <v>0</v>
      </c>
      <c r="I46" s="85"/>
      <c r="J46" s="87">
        <f>J45-J37</f>
        <v>663918</v>
      </c>
      <c r="K46" s="85"/>
      <c r="L46" s="87">
        <f>L45-L37</f>
        <v>513980249.04999983</v>
      </c>
      <c r="M46" s="85"/>
      <c r="N46" s="87">
        <f>N45-N37</f>
        <v>514644167.04999995</v>
      </c>
      <c r="P46" s="2"/>
    </row>
    <row r="47" spans="2:18" ht="15" x14ac:dyDescent="0.3">
      <c r="B47" s="65" t="s">
        <v>62</v>
      </c>
      <c r="H47" s="51"/>
    </row>
    <row r="48" spans="2:18" x14ac:dyDescent="0.35">
      <c r="H48" s="51"/>
      <c r="N48" s="119"/>
    </row>
    <row r="49" spans="12:12" x14ac:dyDescent="0.35">
      <c r="L49" s="51"/>
    </row>
  </sheetData>
  <mergeCells count="1">
    <mergeCell ref="A1:O2"/>
  </mergeCells>
  <printOptions horizontalCentered="1"/>
  <pageMargins left="0.51181102362204722" right="0.51181102362204722" top="0.51181102362204722" bottom="0.51181102362204722" header="0" footer="0"/>
  <pageSetup paperSize="9" scale="91" orientation="landscape" r:id="rId1"/>
  <ignoredErrors>
    <ignoredError sqref="N14 N24 L14 H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zoomScale="80" zoomScaleNormal="80" workbookViewId="0">
      <selection sqref="A1:L55"/>
    </sheetView>
  </sheetViews>
  <sheetFormatPr defaultRowHeight="15" x14ac:dyDescent="0.3"/>
  <cols>
    <col min="1" max="1" width="5.5" style="3" customWidth="1"/>
    <col min="2" max="2" width="71.1640625" style="3" customWidth="1"/>
    <col min="3" max="3" width="2" style="3" customWidth="1"/>
    <col min="4" max="4" width="5.1640625" style="3" customWidth="1"/>
    <col min="5" max="5" width="3.1640625" style="3" customWidth="1"/>
    <col min="6" max="6" width="17" style="3" customWidth="1"/>
    <col min="7" max="7" width="2" style="3" customWidth="1"/>
    <col min="8" max="8" width="17" style="3" customWidth="1"/>
    <col min="9" max="9" width="2" style="3" customWidth="1"/>
    <col min="10" max="10" width="17" style="3" customWidth="1"/>
    <col min="11" max="11" width="2" style="3" customWidth="1"/>
    <col min="12" max="12" width="17" style="3" customWidth="1"/>
    <col min="13" max="13" width="19" style="3" customWidth="1"/>
    <col min="14" max="14" width="9.33203125" style="3"/>
    <col min="15" max="15" width="16.1640625" style="3" bestFit="1" customWidth="1"/>
    <col min="16" max="16384" width="9.33203125" style="3"/>
  </cols>
  <sheetData>
    <row r="1" spans="1:12" x14ac:dyDescent="0.3">
      <c r="A1" s="357" t="s">
        <v>141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2" x14ac:dyDescent="0.3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</row>
    <row r="3" spans="1:12" x14ac:dyDescent="0.3">
      <c r="A3" s="13"/>
      <c r="B3" s="14"/>
      <c r="C3" s="13"/>
      <c r="D3" s="14"/>
      <c r="E3" s="13"/>
      <c r="F3" s="98" t="s">
        <v>22</v>
      </c>
      <c r="G3" s="98"/>
      <c r="H3" s="98"/>
      <c r="J3" s="98" t="s">
        <v>21</v>
      </c>
      <c r="K3" s="98"/>
      <c r="L3" s="98"/>
    </row>
    <row r="4" spans="1:12" ht="18" customHeight="1" x14ac:dyDescent="0.3">
      <c r="A4" s="13"/>
      <c r="B4" s="355" t="s">
        <v>58</v>
      </c>
      <c r="C4" s="13"/>
      <c r="D4" s="353" t="s">
        <v>23</v>
      </c>
      <c r="E4" s="13"/>
      <c r="F4" s="351" t="s">
        <v>169</v>
      </c>
      <c r="G4" s="351"/>
      <c r="H4" s="351"/>
      <c r="J4" s="351" t="s">
        <v>169</v>
      </c>
      <c r="K4" s="351"/>
      <c r="L4" s="351"/>
    </row>
    <row r="5" spans="1:12" ht="19.5" customHeight="1" x14ac:dyDescent="0.3">
      <c r="A5" s="12"/>
      <c r="B5" s="355"/>
      <c r="C5" s="12"/>
      <c r="D5" s="353"/>
      <c r="E5" s="12"/>
      <c r="F5" s="352"/>
      <c r="G5" s="352"/>
      <c r="H5" s="352"/>
      <c r="J5" s="352"/>
      <c r="K5" s="352"/>
      <c r="L5" s="352"/>
    </row>
    <row r="6" spans="1:12" ht="15.75" x14ac:dyDescent="0.35">
      <c r="B6" s="356"/>
      <c r="C6" s="11"/>
      <c r="D6" s="354"/>
      <c r="E6" s="10"/>
      <c r="F6" s="241">
        <v>2020</v>
      </c>
      <c r="G6" s="242"/>
      <c r="H6" s="241">
        <v>2019</v>
      </c>
      <c r="I6" s="243"/>
      <c r="J6" s="241">
        <v>2020</v>
      </c>
      <c r="K6" s="244"/>
      <c r="L6" s="241">
        <v>2019</v>
      </c>
    </row>
    <row r="7" spans="1:12" x14ac:dyDescent="0.3">
      <c r="B7" s="8" t="s">
        <v>93</v>
      </c>
      <c r="C7" s="11"/>
      <c r="D7" s="10"/>
      <c r="E7" s="114"/>
      <c r="F7" s="116"/>
      <c r="G7" s="115"/>
      <c r="H7" s="115"/>
      <c r="I7" s="104"/>
      <c r="J7" s="100"/>
      <c r="K7" s="99"/>
      <c r="L7" s="99"/>
    </row>
    <row r="8" spans="1:12" x14ac:dyDescent="0.3">
      <c r="B8" s="8" t="s">
        <v>92</v>
      </c>
      <c r="C8" s="11"/>
      <c r="D8" s="10"/>
      <c r="E8" s="114"/>
      <c r="F8" s="102">
        <v>-23678867.530000005</v>
      </c>
      <c r="G8" s="116"/>
      <c r="H8" s="102">
        <v>-68307529.909999996</v>
      </c>
      <c r="I8" s="104"/>
      <c r="J8" s="102">
        <v>-48219784.009999998</v>
      </c>
      <c r="K8" s="103"/>
      <c r="L8" s="102">
        <v>-119359474.13</v>
      </c>
    </row>
    <row r="9" spans="1:12" x14ac:dyDescent="0.3">
      <c r="B9" s="7" t="s">
        <v>91</v>
      </c>
      <c r="C9" s="11"/>
      <c r="D9" s="10"/>
      <c r="E9" s="114"/>
      <c r="F9" s="116"/>
      <c r="G9" s="116"/>
      <c r="H9" s="116"/>
      <c r="I9" s="104"/>
      <c r="J9" s="103"/>
      <c r="K9" s="103"/>
      <c r="L9" s="103"/>
    </row>
    <row r="10" spans="1:12" x14ac:dyDescent="0.3">
      <c r="B10" s="9" t="s">
        <v>90</v>
      </c>
      <c r="C10" s="11"/>
      <c r="D10" s="10"/>
      <c r="E10" s="114"/>
      <c r="F10" s="105">
        <v>5656094.5199999977</v>
      </c>
      <c r="G10" s="116"/>
      <c r="H10" s="128">
        <v>14676326.59</v>
      </c>
      <c r="I10" s="104"/>
      <c r="J10" s="106">
        <v>8947462.4399999995</v>
      </c>
      <c r="K10" s="103"/>
      <c r="L10" s="106">
        <v>16943174.849999998</v>
      </c>
    </row>
    <row r="11" spans="1:12" x14ac:dyDescent="0.3">
      <c r="B11" s="9" t="s">
        <v>150</v>
      </c>
      <c r="C11" s="11"/>
      <c r="D11" s="110"/>
      <c r="E11" s="114"/>
      <c r="F11" s="105">
        <v>0</v>
      </c>
      <c r="G11" s="116"/>
      <c r="H11" s="128">
        <v>21820585.900000002</v>
      </c>
      <c r="I11" s="104"/>
      <c r="J11" s="106">
        <v>0</v>
      </c>
      <c r="K11" s="103"/>
      <c r="L11" s="106">
        <v>21820585.899999999</v>
      </c>
    </row>
    <row r="12" spans="1:12" x14ac:dyDescent="0.3">
      <c r="B12" s="9" t="s">
        <v>166</v>
      </c>
      <c r="C12" s="11"/>
      <c r="D12" s="223"/>
      <c r="E12" s="114"/>
      <c r="F12" s="105">
        <v>2208617</v>
      </c>
      <c r="G12" s="116"/>
      <c r="H12" s="128">
        <v>58033</v>
      </c>
      <c r="I12" s="104"/>
      <c r="J12" s="106">
        <v>7480725</v>
      </c>
      <c r="K12" s="103"/>
      <c r="L12" s="106">
        <v>663918</v>
      </c>
    </row>
    <row r="13" spans="1:12" x14ac:dyDescent="0.3">
      <c r="B13" s="9" t="s">
        <v>66</v>
      </c>
      <c r="C13" s="11"/>
      <c r="D13" s="10"/>
      <c r="E13" s="114"/>
      <c r="F13" s="105">
        <v>3550499.44</v>
      </c>
      <c r="G13" s="116"/>
      <c r="H13" s="105">
        <v>-43316416.399999991</v>
      </c>
      <c r="I13" s="104"/>
      <c r="J13" s="106">
        <v>68028826.549999997</v>
      </c>
      <c r="K13" s="103"/>
      <c r="L13" s="106">
        <v>-79182866.609999999</v>
      </c>
    </row>
    <row r="14" spans="1:12" x14ac:dyDescent="0.3">
      <c r="B14" s="9" t="s">
        <v>37</v>
      </c>
      <c r="C14" s="11"/>
      <c r="D14" s="10"/>
      <c r="E14" s="114"/>
      <c r="F14" s="105">
        <v>-127343.83000000003</v>
      </c>
      <c r="G14" s="116"/>
      <c r="H14" s="105">
        <v>17233734.190000001</v>
      </c>
      <c r="I14" s="104"/>
      <c r="J14" s="106">
        <v>7757973.5300000003</v>
      </c>
      <c r="K14" s="103"/>
      <c r="L14" s="106">
        <v>15922146.140000001</v>
      </c>
    </row>
    <row r="15" spans="1:12" x14ac:dyDescent="0.3">
      <c r="B15" s="9" t="s">
        <v>89</v>
      </c>
      <c r="C15" s="11"/>
      <c r="D15" s="10"/>
      <c r="E15" s="114"/>
      <c r="F15" s="105">
        <v>11658785.32</v>
      </c>
      <c r="G15" s="116"/>
      <c r="H15" s="105">
        <v>6767262.0299999993</v>
      </c>
      <c r="I15" s="104"/>
      <c r="J15" s="106">
        <v>20245277.449999999</v>
      </c>
      <c r="K15" s="103"/>
      <c r="L15" s="106">
        <v>39998498.769999996</v>
      </c>
    </row>
    <row r="16" spans="1:12" x14ac:dyDescent="0.3">
      <c r="B16" s="9" t="s">
        <v>161</v>
      </c>
      <c r="C16" s="11"/>
      <c r="D16" s="222"/>
      <c r="E16" s="114"/>
      <c r="F16" s="105">
        <v>-1134181.6500000001</v>
      </c>
      <c r="G16" s="116"/>
      <c r="H16" s="105">
        <v>12811538.609999999</v>
      </c>
      <c r="I16" s="104"/>
      <c r="J16" s="106">
        <v>-1134181.6500000001</v>
      </c>
      <c r="K16" s="103"/>
      <c r="L16" s="106">
        <v>6939968.5499999998</v>
      </c>
    </row>
    <row r="17" spans="2:12" x14ac:dyDescent="0.3">
      <c r="B17" s="7" t="s">
        <v>88</v>
      </c>
      <c r="C17" s="11"/>
      <c r="D17" s="10"/>
      <c r="E17" s="114"/>
      <c r="F17" s="105"/>
      <c r="G17" s="116"/>
      <c r="H17" s="105"/>
      <c r="I17" s="104"/>
      <c r="J17" s="106"/>
      <c r="K17" s="103"/>
    </row>
    <row r="18" spans="2:12" x14ac:dyDescent="0.3">
      <c r="B18" s="9" t="s">
        <v>87</v>
      </c>
      <c r="C18" s="11"/>
      <c r="D18" s="10"/>
      <c r="E18" s="114"/>
      <c r="F18" s="105">
        <v>3947185.15</v>
      </c>
      <c r="G18" s="116"/>
      <c r="H18" s="105">
        <v>-388389.6799999997</v>
      </c>
      <c r="I18" s="104"/>
      <c r="J18" s="106">
        <v>3420414.44</v>
      </c>
      <c r="K18" s="103"/>
      <c r="L18" s="103">
        <v>575488.74000000022</v>
      </c>
    </row>
    <row r="19" spans="2:12" x14ac:dyDescent="0.3">
      <c r="B19" s="9" t="s">
        <v>86</v>
      </c>
      <c r="E19" s="104"/>
      <c r="F19" s="105">
        <v>462362.91999999888</v>
      </c>
      <c r="G19" s="116"/>
      <c r="H19" s="105">
        <v>-2161431.8499999992</v>
      </c>
      <c r="I19" s="104"/>
      <c r="J19" s="106">
        <v>71096.839999999036</v>
      </c>
      <c r="K19" s="103"/>
      <c r="L19" s="106">
        <v>-2051979.9499999997</v>
      </c>
    </row>
    <row r="20" spans="2:12" x14ac:dyDescent="0.3">
      <c r="B20" s="9" t="s">
        <v>13</v>
      </c>
      <c r="E20" s="104"/>
      <c r="F20" s="105">
        <v>-4725932.4400000004</v>
      </c>
      <c r="G20" s="116"/>
      <c r="H20" s="105">
        <v>-718310.71</v>
      </c>
      <c r="I20" s="104"/>
      <c r="J20" s="106">
        <v>-4681846.78</v>
      </c>
      <c r="K20" s="103"/>
      <c r="L20" s="106">
        <v>-795994.08999999985</v>
      </c>
    </row>
    <row r="21" spans="2:12" x14ac:dyDescent="0.3">
      <c r="B21" s="9" t="s">
        <v>85</v>
      </c>
      <c r="E21" s="104"/>
      <c r="F21" s="105">
        <v>-7885.5200000000041</v>
      </c>
      <c r="G21" s="116"/>
      <c r="H21" s="105">
        <v>-62324.25</v>
      </c>
      <c r="I21" s="104"/>
      <c r="J21" s="106">
        <v>46960.920000000006</v>
      </c>
      <c r="K21" s="103"/>
      <c r="L21" s="106">
        <v>-97628.1</v>
      </c>
    </row>
    <row r="22" spans="2:12" x14ac:dyDescent="0.3">
      <c r="B22" s="9" t="s">
        <v>84</v>
      </c>
      <c r="E22" s="104"/>
      <c r="F22" s="105">
        <v>4274144.95</v>
      </c>
      <c r="G22" s="116"/>
      <c r="H22" s="105">
        <v>-103894.90999999945</v>
      </c>
      <c r="I22" s="104"/>
      <c r="J22" s="106">
        <v>3890547.55</v>
      </c>
      <c r="K22" s="103"/>
      <c r="L22" s="106">
        <v>-145734.72999999943</v>
      </c>
    </row>
    <row r="23" spans="2:12" x14ac:dyDescent="0.3">
      <c r="B23" s="7" t="s">
        <v>83</v>
      </c>
      <c r="E23" s="104"/>
      <c r="F23" s="105"/>
      <c r="G23" s="116"/>
      <c r="H23" s="105"/>
      <c r="I23" s="104"/>
      <c r="J23" s="106"/>
      <c r="K23" s="103"/>
      <c r="L23" s="103"/>
    </row>
    <row r="24" spans="2:12" x14ac:dyDescent="0.3">
      <c r="B24" s="9" t="s">
        <v>34</v>
      </c>
      <c r="E24" s="104"/>
      <c r="F24" s="105">
        <v>15829.93</v>
      </c>
      <c r="G24" s="116"/>
      <c r="H24" s="105">
        <v>-16769.05999999999</v>
      </c>
      <c r="I24" s="104"/>
      <c r="J24" s="106">
        <v>15829.93</v>
      </c>
      <c r="K24" s="103"/>
      <c r="L24" s="106">
        <v>-16769.05999999999</v>
      </c>
    </row>
    <row r="25" spans="2:12" x14ac:dyDescent="0.3">
      <c r="B25" s="9" t="s">
        <v>39</v>
      </c>
      <c r="E25" s="104"/>
      <c r="F25" s="105">
        <v>-358710.93000000017</v>
      </c>
      <c r="G25" s="116"/>
      <c r="H25" s="105">
        <v>-1827607.7799999996</v>
      </c>
      <c r="I25" s="104"/>
      <c r="J25" s="106">
        <v>-953705.54999999981</v>
      </c>
      <c r="K25" s="103"/>
      <c r="L25" s="106">
        <v>-125283.79000000004</v>
      </c>
    </row>
    <row r="26" spans="2:12" x14ac:dyDescent="0.3">
      <c r="B26" s="9" t="s">
        <v>38</v>
      </c>
      <c r="E26" s="104"/>
      <c r="F26" s="105">
        <v>1146109.1399999983</v>
      </c>
      <c r="G26" s="116"/>
      <c r="H26" s="105">
        <v>4899326.7699999996</v>
      </c>
      <c r="I26" s="104"/>
      <c r="J26" s="106">
        <v>9160872.0400000103</v>
      </c>
      <c r="K26" s="103"/>
      <c r="L26" s="106">
        <v>14201351.549999999</v>
      </c>
    </row>
    <row r="27" spans="2:12" x14ac:dyDescent="0.3">
      <c r="B27" s="9" t="s">
        <v>82</v>
      </c>
      <c r="E27" s="104"/>
      <c r="F27" s="105">
        <v>-1364468.0100000002</v>
      </c>
      <c r="G27" s="116"/>
      <c r="H27" s="105">
        <v>725993.08000000007</v>
      </c>
      <c r="I27" s="104"/>
      <c r="J27" s="106">
        <v>-947221.11999999918</v>
      </c>
      <c r="K27" s="103"/>
      <c r="L27" s="106">
        <v>703118.58999999985</v>
      </c>
    </row>
    <row r="28" spans="2:12" x14ac:dyDescent="0.3">
      <c r="B28" s="9" t="s">
        <v>36</v>
      </c>
      <c r="E28" s="104"/>
      <c r="F28" s="105">
        <v>49840.270000000048</v>
      </c>
      <c r="G28" s="116"/>
      <c r="H28" s="105">
        <v>-435217.03</v>
      </c>
      <c r="I28" s="104"/>
      <c r="J28" s="106">
        <v>18251.759999999311</v>
      </c>
      <c r="K28" s="103"/>
      <c r="L28" s="106">
        <v>3088433.47</v>
      </c>
    </row>
    <row r="29" spans="2:12" x14ac:dyDescent="0.3">
      <c r="B29" s="9" t="s">
        <v>81</v>
      </c>
      <c r="E29" s="104"/>
      <c r="F29" s="105">
        <v>-3381059.4099999946</v>
      </c>
      <c r="G29" s="116"/>
      <c r="H29" s="105">
        <v>34957069.400000006</v>
      </c>
      <c r="I29" s="104"/>
      <c r="J29" s="106">
        <v>-73497378.13000001</v>
      </c>
      <c r="K29" s="103"/>
      <c r="L29" s="106">
        <v>77362498.190000072</v>
      </c>
    </row>
    <row r="30" spans="2:12" hidden="1" x14ac:dyDescent="0.3">
      <c r="B30" s="9" t="s">
        <v>153</v>
      </c>
      <c r="E30" s="104"/>
      <c r="F30" s="105"/>
      <c r="G30" s="116"/>
      <c r="H30" s="102">
        <v>-3393480.7699999767</v>
      </c>
      <c r="I30" s="104"/>
      <c r="J30" s="106"/>
      <c r="K30" s="103"/>
      <c r="L30" s="106"/>
    </row>
    <row r="31" spans="2:12" x14ac:dyDescent="0.3">
      <c r="B31" s="8" t="s">
        <v>80</v>
      </c>
      <c r="E31" s="104"/>
      <c r="F31" s="122">
        <v>-1808980.6800000002</v>
      </c>
      <c r="G31" s="116"/>
      <c r="H31" s="102">
        <v>-3388022.0099999793</v>
      </c>
      <c r="I31" s="104"/>
      <c r="J31" s="102">
        <v>-349878.79000002332</v>
      </c>
      <c r="K31" s="103"/>
      <c r="L31" s="102">
        <v>-3556547.7099999301</v>
      </c>
    </row>
    <row r="32" spans="2:12" x14ac:dyDescent="0.3">
      <c r="B32" s="7" t="s">
        <v>79</v>
      </c>
      <c r="E32" s="104"/>
      <c r="F32" s="106"/>
      <c r="G32" s="116"/>
      <c r="H32" s="106"/>
      <c r="I32" s="104"/>
      <c r="J32" s="106"/>
      <c r="K32" s="103"/>
      <c r="L32" s="106"/>
    </row>
    <row r="33" spans="2:12" ht="6" customHeight="1" x14ac:dyDescent="0.3">
      <c r="B33" s="7"/>
      <c r="E33" s="104"/>
      <c r="F33" s="106"/>
      <c r="G33" s="116"/>
      <c r="H33" s="106"/>
      <c r="I33" s="104"/>
      <c r="J33" s="106"/>
      <c r="K33" s="103"/>
      <c r="L33" s="106"/>
    </row>
    <row r="34" spans="2:12" x14ac:dyDescent="0.3">
      <c r="B34" s="6" t="s">
        <v>78</v>
      </c>
      <c r="E34" s="104"/>
      <c r="F34" s="107">
        <v>-1808980.6800000002</v>
      </c>
      <c r="G34" s="116"/>
      <c r="H34" s="107">
        <v>-3388007.0099999793</v>
      </c>
      <c r="I34" s="104"/>
      <c r="J34" s="107">
        <v>-349878.79000002332</v>
      </c>
      <c r="K34" s="103"/>
      <c r="L34" s="107">
        <v>-3556547.7099999301</v>
      </c>
    </row>
    <row r="35" spans="2:12" ht="6" customHeight="1" x14ac:dyDescent="0.3">
      <c r="B35" s="5"/>
      <c r="E35" s="104"/>
      <c r="F35" s="116"/>
      <c r="G35" s="116"/>
      <c r="H35" s="116"/>
      <c r="I35" s="104"/>
      <c r="J35" s="103"/>
      <c r="K35" s="103"/>
      <c r="L35" s="103"/>
    </row>
    <row r="36" spans="2:12" x14ac:dyDescent="0.3">
      <c r="B36" s="8" t="s">
        <v>77</v>
      </c>
      <c r="E36" s="104"/>
      <c r="F36" s="116"/>
      <c r="G36" s="116"/>
      <c r="H36" s="116"/>
      <c r="I36" s="104"/>
      <c r="J36" s="103"/>
      <c r="K36" s="103"/>
      <c r="L36" s="103"/>
    </row>
    <row r="37" spans="2:12" x14ac:dyDescent="0.3">
      <c r="B37" s="7" t="s">
        <v>76</v>
      </c>
      <c r="E37" s="104"/>
      <c r="F37" s="105">
        <v>-4106054.76</v>
      </c>
      <c r="G37" s="116"/>
      <c r="H37" s="106">
        <v>-2415915.96</v>
      </c>
      <c r="I37" s="104"/>
      <c r="J37" s="108">
        <v>-4221788.21</v>
      </c>
      <c r="K37" s="103"/>
      <c r="L37" s="106">
        <v>-2423745.86</v>
      </c>
    </row>
    <row r="38" spans="2:12" x14ac:dyDescent="0.3">
      <c r="B38" s="6" t="s">
        <v>75</v>
      </c>
      <c r="E38" s="104"/>
      <c r="F38" s="107">
        <v>-4106054.76</v>
      </c>
      <c r="G38" s="116"/>
      <c r="H38" s="107">
        <v>-2415915.96</v>
      </c>
      <c r="I38" s="104"/>
      <c r="J38" s="107">
        <v>-4221788.21</v>
      </c>
      <c r="K38" s="103"/>
      <c r="L38" s="107">
        <v>-2423745.86</v>
      </c>
    </row>
    <row r="39" spans="2:12" ht="6" customHeight="1" x14ac:dyDescent="0.3">
      <c r="B39" s="121"/>
      <c r="E39" s="104"/>
      <c r="F39" s="122"/>
      <c r="G39" s="116"/>
      <c r="H39" s="122"/>
      <c r="I39" s="104"/>
      <c r="J39" s="122"/>
      <c r="K39" s="103"/>
      <c r="L39" s="122"/>
    </row>
    <row r="40" spans="2:12" x14ac:dyDescent="0.3">
      <c r="B40" s="8" t="s">
        <v>74</v>
      </c>
      <c r="E40" s="104"/>
      <c r="F40" s="116"/>
      <c r="G40" s="116"/>
      <c r="H40" s="116"/>
      <c r="I40" s="104"/>
      <c r="J40" s="103"/>
      <c r="K40" s="103"/>
      <c r="L40" s="103"/>
    </row>
    <row r="41" spans="2:12" ht="15" hidden="1" customHeight="1" x14ac:dyDescent="0.3">
      <c r="B41" s="7" t="s">
        <v>73</v>
      </c>
      <c r="E41" s="104"/>
      <c r="F41" s="106"/>
      <c r="G41" s="116"/>
      <c r="H41" s="106"/>
      <c r="I41" s="104"/>
      <c r="J41" s="106"/>
      <c r="K41" s="103"/>
      <c r="L41" s="106"/>
    </row>
    <row r="42" spans="2:12" ht="15" customHeight="1" x14ac:dyDescent="0.3">
      <c r="B42" s="7" t="s">
        <v>72</v>
      </c>
      <c r="E42" s="104"/>
      <c r="F42" s="105">
        <v>9310890.5299999993</v>
      </c>
      <c r="G42" s="116"/>
      <c r="H42" s="106"/>
      <c r="I42" s="104"/>
      <c r="J42" s="108">
        <v>9310890.5299999993</v>
      </c>
      <c r="K42" s="103"/>
      <c r="L42" s="106"/>
    </row>
    <row r="43" spans="2:12" ht="6" customHeight="1" x14ac:dyDescent="0.3">
      <c r="B43" s="5"/>
      <c r="E43" s="104"/>
      <c r="F43" s="116"/>
      <c r="G43" s="116"/>
      <c r="H43" s="116"/>
      <c r="I43" s="104"/>
      <c r="J43" s="103"/>
      <c r="K43" s="103"/>
      <c r="L43" s="103"/>
    </row>
    <row r="44" spans="2:12" x14ac:dyDescent="0.3">
      <c r="B44" s="6" t="s">
        <v>71</v>
      </c>
      <c r="E44" s="104"/>
      <c r="F44" s="107">
        <v>9310890.5299999993</v>
      </c>
      <c r="G44" s="116"/>
      <c r="H44" s="107">
        <v>0</v>
      </c>
      <c r="I44" s="104"/>
      <c r="J44" s="107">
        <v>9310890.5299999993</v>
      </c>
      <c r="K44" s="103"/>
      <c r="L44" s="107"/>
    </row>
    <row r="45" spans="2:12" ht="6" customHeight="1" x14ac:dyDescent="0.3">
      <c r="B45" s="5"/>
      <c r="E45" s="104"/>
      <c r="F45" s="116"/>
      <c r="G45" s="116"/>
      <c r="H45" s="116"/>
      <c r="I45" s="104"/>
      <c r="J45" s="103"/>
      <c r="K45" s="103"/>
      <c r="L45" s="103"/>
    </row>
    <row r="46" spans="2:12" x14ac:dyDescent="0.3">
      <c r="B46" s="6" t="s">
        <v>70</v>
      </c>
      <c r="E46" s="104"/>
      <c r="F46" s="107">
        <v>3395855.0899999924</v>
      </c>
      <c r="G46" s="116"/>
      <c r="H46" s="107">
        <v>-5803937.9699999765</v>
      </c>
      <c r="I46" s="104"/>
      <c r="J46" s="107">
        <v>4739223.5299999928</v>
      </c>
      <c r="K46" s="103"/>
      <c r="L46" s="107">
        <v>-5980293.5699999239</v>
      </c>
    </row>
    <row r="47" spans="2:12" ht="6" customHeight="1" x14ac:dyDescent="0.3">
      <c r="B47" s="5"/>
      <c r="E47" s="104"/>
      <c r="F47" s="116"/>
      <c r="G47" s="116"/>
      <c r="H47" s="116"/>
      <c r="I47" s="104"/>
      <c r="J47" s="103"/>
      <c r="K47" s="103"/>
      <c r="L47" s="103"/>
    </row>
    <row r="48" spans="2:12" ht="15" customHeight="1" x14ac:dyDescent="0.3">
      <c r="B48" s="4" t="s">
        <v>139</v>
      </c>
      <c r="E48" s="104"/>
      <c r="F48" s="106">
        <v>12725280.949999999</v>
      </c>
      <c r="G48" s="116"/>
      <c r="H48" s="106">
        <v>18529218.920000002</v>
      </c>
      <c r="I48" s="104"/>
      <c r="J48" s="106">
        <v>13051606.939999999</v>
      </c>
      <c r="K48" s="103"/>
      <c r="L48" s="106">
        <v>19031900.510000002</v>
      </c>
    </row>
    <row r="49" spans="1:13" ht="6" customHeight="1" x14ac:dyDescent="0.3">
      <c r="B49" s="5"/>
      <c r="E49" s="104"/>
      <c r="F49" s="116"/>
      <c r="G49" s="116"/>
      <c r="H49" s="116"/>
      <c r="I49" s="104"/>
      <c r="J49" s="103"/>
      <c r="K49" s="103"/>
      <c r="L49" s="103"/>
    </row>
    <row r="50" spans="1:13" ht="15" customHeight="1" x14ac:dyDescent="0.3">
      <c r="B50" s="4" t="s">
        <v>140</v>
      </c>
      <c r="E50" s="104"/>
      <c r="F50" s="106">
        <v>16121136.039999999</v>
      </c>
      <c r="G50" s="116"/>
      <c r="H50" s="106">
        <v>12725280.949999999</v>
      </c>
      <c r="I50" s="104"/>
      <c r="J50" s="106">
        <v>17790830.469999999</v>
      </c>
      <c r="K50" s="103"/>
      <c r="L50" s="106">
        <v>13051606.939999999</v>
      </c>
    </row>
    <row r="51" spans="1:13" ht="6" customHeight="1" x14ac:dyDescent="0.3">
      <c r="B51" s="5"/>
      <c r="E51" s="104"/>
      <c r="F51" s="116"/>
      <c r="G51" s="116"/>
      <c r="H51" s="116"/>
      <c r="I51" s="104"/>
      <c r="J51" s="103"/>
      <c r="K51" s="103"/>
      <c r="L51" s="103"/>
    </row>
    <row r="52" spans="1:13" x14ac:dyDescent="0.3">
      <c r="A52" s="4"/>
      <c r="B52" s="6" t="s">
        <v>69</v>
      </c>
      <c r="E52" s="104"/>
      <c r="F52" s="107">
        <v>3395855.09</v>
      </c>
      <c r="G52" s="116"/>
      <c r="H52" s="107">
        <v>-5803937.9700000025</v>
      </c>
      <c r="J52" s="107">
        <v>4739223.5299999993</v>
      </c>
      <c r="K52" s="103"/>
      <c r="L52" s="107">
        <v>-5980293.5700000022</v>
      </c>
    </row>
    <row r="53" spans="1:13" x14ac:dyDescent="0.3">
      <c r="B53" s="97" t="s">
        <v>62</v>
      </c>
    </row>
    <row r="54" spans="1:13" x14ac:dyDescent="0.3">
      <c r="F54" s="101">
        <f>F46-F52</f>
        <v>-7.4505805969238281E-9</v>
      </c>
      <c r="G54" s="101">
        <f t="shared" ref="G54" si="0">G46-G52</f>
        <v>0</v>
      </c>
      <c r="H54" s="101">
        <f>H46-H52</f>
        <v>2.6077032089233398E-8</v>
      </c>
      <c r="I54" s="101"/>
      <c r="J54" s="101">
        <f>J46-J52</f>
        <v>0</v>
      </c>
      <c r="K54" s="101">
        <f t="shared" ref="K54" si="1">K46-K52</f>
        <v>0</v>
      </c>
      <c r="L54" s="101">
        <f>L46-L52</f>
        <v>7.8231096267700195E-8</v>
      </c>
      <c r="M54" s="101"/>
    </row>
    <row r="55" spans="1:13" x14ac:dyDescent="0.3">
      <c r="J55" s="127"/>
    </row>
    <row r="56" spans="1:13" x14ac:dyDescent="0.3">
      <c r="F56" s="127">
        <f>F8-DRE!E33</f>
        <v>0</v>
      </c>
      <c r="H56" s="127">
        <f>H8-DRE!G33</f>
        <v>0</v>
      </c>
      <c r="J56" s="127">
        <f>J8-DRE!I33</f>
        <v>0</v>
      </c>
      <c r="L56" s="127">
        <f>L8-DRE!K33</f>
        <v>0</v>
      </c>
    </row>
    <row r="58" spans="1:13" x14ac:dyDescent="0.3">
      <c r="J58" s="127"/>
    </row>
  </sheetData>
  <mergeCells count="5">
    <mergeCell ref="J4:L5"/>
    <mergeCell ref="F4:H5"/>
    <mergeCell ref="D4:D6"/>
    <mergeCell ref="B4:B6"/>
    <mergeCell ref="A1:L2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showGridLines="0" tabSelected="1" zoomScale="80" zoomScaleNormal="80" workbookViewId="0">
      <selection activeCell="K33" sqref="K33"/>
    </sheetView>
  </sheetViews>
  <sheetFormatPr defaultRowHeight="15" x14ac:dyDescent="0.3"/>
  <cols>
    <col min="1" max="1" width="4.6640625" style="17" customWidth="1"/>
    <col min="2" max="2" width="6.33203125" style="16" bestFit="1" customWidth="1"/>
    <col min="3" max="3" width="69.6640625" style="15" customWidth="1"/>
    <col min="4" max="4" width="2" style="15" customWidth="1"/>
    <col min="5" max="5" width="5.83203125" style="15" bestFit="1" customWidth="1"/>
    <col min="6" max="6" width="2" style="15" customWidth="1"/>
    <col min="7" max="7" width="18.83203125" style="15" customWidth="1"/>
    <col min="8" max="8" width="2.33203125" style="195" customWidth="1"/>
    <col min="9" max="9" width="18.83203125" style="15" customWidth="1"/>
    <col min="10" max="10" width="2.33203125" style="195" customWidth="1"/>
    <col min="11" max="11" width="18.83203125" style="15" customWidth="1"/>
    <col min="12" max="12" width="2.33203125" style="195" customWidth="1"/>
    <col min="13" max="13" width="18.83203125" style="15" customWidth="1"/>
    <col min="14" max="14" width="10.33203125" style="15" customWidth="1"/>
    <col min="15" max="15" width="3.33203125" style="15" customWidth="1"/>
    <col min="16" max="16" width="9.83203125" style="15" customWidth="1"/>
    <col min="17" max="17" width="9.33203125" style="15"/>
    <col min="18" max="18" width="17.83203125" style="15" customWidth="1"/>
    <col min="19" max="16384" width="9.33203125" style="15"/>
  </cols>
  <sheetData>
    <row r="1" spans="1:21" ht="15.75" customHeight="1" x14ac:dyDescent="0.3">
      <c r="A1" s="360" t="s">
        <v>142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21" x14ac:dyDescent="0.3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3" spans="1:21" ht="15.75" customHeight="1" x14ac:dyDescent="0.3">
      <c r="B3" s="49"/>
      <c r="C3" s="48"/>
      <c r="D3" s="47"/>
      <c r="E3" s="48"/>
      <c r="F3" s="47"/>
      <c r="G3" s="98" t="s">
        <v>22</v>
      </c>
      <c r="H3" s="208"/>
      <c r="I3" s="98"/>
      <c r="J3" s="193"/>
      <c r="K3" s="98" t="s">
        <v>21</v>
      </c>
      <c r="L3" s="98"/>
      <c r="M3" s="98"/>
    </row>
    <row r="4" spans="1:21" ht="34.5" customHeight="1" x14ac:dyDescent="0.3">
      <c r="B4" s="129"/>
      <c r="C4" s="130" t="s">
        <v>58</v>
      </c>
      <c r="D4" s="47"/>
      <c r="E4" s="130" t="s">
        <v>23</v>
      </c>
      <c r="F4" s="47"/>
      <c r="G4" s="359" t="s">
        <v>169</v>
      </c>
      <c r="H4" s="359"/>
      <c r="I4" s="359"/>
      <c r="J4" s="193"/>
      <c r="K4" s="359" t="s">
        <v>169</v>
      </c>
      <c r="L4" s="359"/>
      <c r="M4" s="359"/>
    </row>
    <row r="5" spans="1:21" ht="21.75" customHeight="1" x14ac:dyDescent="0.3">
      <c r="B5" s="117"/>
      <c r="C5" s="118"/>
      <c r="D5" s="27"/>
      <c r="E5" s="124"/>
      <c r="F5" s="27"/>
      <c r="G5" s="207">
        <v>2020</v>
      </c>
      <c r="H5" s="192"/>
      <c r="I5" s="207">
        <v>2019</v>
      </c>
      <c r="J5" s="194"/>
      <c r="K5" s="207">
        <v>2020</v>
      </c>
      <c r="L5" s="192"/>
      <c r="M5" s="207">
        <v>2019</v>
      </c>
      <c r="R5" s="46"/>
    </row>
    <row r="6" spans="1:21" ht="18.75" customHeight="1" x14ac:dyDescent="0.3">
      <c r="B6" s="117"/>
      <c r="C6" s="118"/>
      <c r="D6" s="27"/>
      <c r="E6" s="124"/>
      <c r="F6" s="27"/>
      <c r="G6" s="131"/>
      <c r="H6" s="192"/>
      <c r="I6" s="213"/>
      <c r="J6" s="194"/>
      <c r="K6" s="123"/>
      <c r="L6" s="209"/>
      <c r="M6" s="200"/>
      <c r="R6" s="46"/>
    </row>
    <row r="7" spans="1:21" ht="15.75" x14ac:dyDescent="0.35">
      <c r="B7" s="34">
        <v>1</v>
      </c>
      <c r="C7" s="33" t="s">
        <v>134</v>
      </c>
      <c r="D7" s="32"/>
      <c r="E7" s="32"/>
      <c r="F7" s="32"/>
      <c r="G7" s="31">
        <v>36681583.649999999</v>
      </c>
      <c r="H7" s="214"/>
      <c r="I7" s="211">
        <v>41176616.219999999</v>
      </c>
      <c r="K7" s="31">
        <v>53749212.740000002</v>
      </c>
      <c r="L7" s="214"/>
      <c r="M7" s="31">
        <v>53155265.059999995</v>
      </c>
      <c r="R7" s="25"/>
      <c r="S7" s="22"/>
    </row>
    <row r="8" spans="1:21" ht="15.75" x14ac:dyDescent="0.35">
      <c r="B8" s="16" t="s">
        <v>133</v>
      </c>
      <c r="C8" s="38" t="s">
        <v>132</v>
      </c>
      <c r="D8" s="38"/>
      <c r="E8" s="38"/>
      <c r="F8" s="38"/>
      <c r="G8" s="109">
        <v>36681583.649999999</v>
      </c>
      <c r="H8" s="215"/>
      <c r="I8" s="181">
        <v>41176616.219999999</v>
      </c>
      <c r="K8" s="109">
        <v>53749212.740000002</v>
      </c>
      <c r="L8" s="215"/>
      <c r="M8" s="39">
        <v>53155265.060000002</v>
      </c>
      <c r="R8" s="39"/>
      <c r="S8" s="22"/>
    </row>
    <row r="9" spans="1:21" ht="15.75" x14ac:dyDescent="0.35">
      <c r="B9" s="16" t="s">
        <v>131</v>
      </c>
      <c r="C9" s="38" t="s">
        <v>130</v>
      </c>
      <c r="D9" s="44"/>
      <c r="E9" s="44"/>
      <c r="F9" s="44"/>
      <c r="G9" s="109">
        <v>0</v>
      </c>
      <c r="H9" s="215"/>
      <c r="I9" s="181">
        <v>0</v>
      </c>
      <c r="K9" s="109">
        <v>0</v>
      </c>
      <c r="L9" s="215"/>
      <c r="M9" s="39">
        <v>0</v>
      </c>
      <c r="R9" s="39"/>
      <c r="S9" s="22"/>
    </row>
    <row r="10" spans="1:21" ht="6" customHeight="1" x14ac:dyDescent="0.3">
      <c r="B10" s="21"/>
      <c r="C10" s="37"/>
      <c r="D10" s="27"/>
      <c r="E10" s="27"/>
      <c r="F10" s="27"/>
      <c r="G10" s="45"/>
      <c r="H10" s="216"/>
      <c r="I10" s="212"/>
      <c r="K10" s="45"/>
      <c r="L10" s="216"/>
      <c r="M10" s="45"/>
      <c r="R10" s="23"/>
    </row>
    <row r="11" spans="1:21" ht="15.75" x14ac:dyDescent="0.35">
      <c r="B11" s="113">
        <v>2</v>
      </c>
      <c r="C11" s="41" t="s">
        <v>129</v>
      </c>
      <c r="D11" s="32"/>
      <c r="E11" s="32"/>
      <c r="F11" s="32"/>
      <c r="G11" s="31">
        <v>-15734126.67</v>
      </c>
      <c r="H11" s="214"/>
      <c r="I11" s="211">
        <v>-40600418.850000001</v>
      </c>
      <c r="K11" s="31">
        <v>-26615414.400000002</v>
      </c>
      <c r="L11" s="214"/>
      <c r="M11" s="31">
        <v>-53557670.690000005</v>
      </c>
      <c r="R11" s="25"/>
      <c r="S11" s="22"/>
    </row>
    <row r="12" spans="1:21" ht="15.75" x14ac:dyDescent="0.35">
      <c r="B12" s="16" t="s">
        <v>128</v>
      </c>
      <c r="C12" s="38" t="s">
        <v>127</v>
      </c>
      <c r="D12" s="38"/>
      <c r="E12" s="38"/>
      <c r="F12" s="38"/>
      <c r="G12" s="109">
        <v>-14445342.02</v>
      </c>
      <c r="H12" s="215"/>
      <c r="I12" s="181">
        <v>-14295616.02</v>
      </c>
      <c r="J12" s="196"/>
      <c r="K12" s="109">
        <v>-25059308.68</v>
      </c>
      <c r="L12" s="215"/>
      <c r="M12" s="39">
        <v>-26788839.939999998</v>
      </c>
      <c r="R12" s="39"/>
      <c r="S12" s="22"/>
    </row>
    <row r="13" spans="1:21" ht="15.75" x14ac:dyDescent="0.35">
      <c r="B13" s="16" t="s">
        <v>126</v>
      </c>
      <c r="C13" s="38" t="s">
        <v>125</v>
      </c>
      <c r="D13" s="38"/>
      <c r="E13" s="38"/>
      <c r="F13" s="38"/>
      <c r="G13" s="109">
        <v>-381232.51</v>
      </c>
      <c r="H13" s="215"/>
      <c r="I13" s="181">
        <v>-21820585.900000002</v>
      </c>
      <c r="K13" s="109">
        <v>-381232.51</v>
      </c>
      <c r="L13" s="215"/>
      <c r="M13" s="39">
        <v>-21820585.900000002</v>
      </c>
      <c r="P13" s="43"/>
      <c r="R13" s="39"/>
      <c r="S13" s="22"/>
      <c r="T13" s="22"/>
      <c r="U13" s="30"/>
    </row>
    <row r="14" spans="1:21" ht="15.75" x14ac:dyDescent="0.35">
      <c r="B14" s="16" t="s">
        <v>124</v>
      </c>
      <c r="C14" s="38" t="s">
        <v>115</v>
      </c>
      <c r="D14" s="38"/>
      <c r="E14" s="38"/>
      <c r="F14" s="38"/>
      <c r="G14" s="109">
        <v>-907552.1399999999</v>
      </c>
      <c r="H14" s="216"/>
      <c r="I14" s="182">
        <v>-4484216.93</v>
      </c>
      <c r="K14" s="109">
        <v>-1174873.21</v>
      </c>
      <c r="L14" s="216"/>
      <c r="M14" s="23">
        <v>-4948244.8500000006</v>
      </c>
      <c r="R14" s="23"/>
      <c r="S14" s="22"/>
    </row>
    <row r="15" spans="1:21" ht="6" customHeight="1" x14ac:dyDescent="0.3">
      <c r="B15" s="21"/>
      <c r="C15" s="27"/>
      <c r="D15" s="27"/>
      <c r="E15" s="27"/>
      <c r="F15" s="27"/>
      <c r="G15" s="23"/>
      <c r="H15" s="216"/>
      <c r="I15" s="182"/>
      <c r="K15" s="23"/>
      <c r="L15" s="216"/>
      <c r="M15" s="23"/>
      <c r="R15" s="23"/>
    </row>
    <row r="16" spans="1:21" ht="15.75" x14ac:dyDescent="0.35">
      <c r="B16" s="34">
        <v>3</v>
      </c>
      <c r="C16" s="33" t="s">
        <v>123</v>
      </c>
      <c r="D16" s="32"/>
      <c r="E16" s="32"/>
      <c r="F16" s="32"/>
      <c r="G16" s="31">
        <v>20947456.979999997</v>
      </c>
      <c r="H16" s="214"/>
      <c r="I16" s="210">
        <v>576197.36999999732</v>
      </c>
      <c r="K16" s="31">
        <v>27133798.34</v>
      </c>
      <c r="L16" s="214"/>
      <c r="M16" s="31">
        <v>-402405.63000001013</v>
      </c>
      <c r="R16" s="25"/>
      <c r="S16" s="22"/>
    </row>
    <row r="17" spans="2:20" ht="4.5" customHeight="1" x14ac:dyDescent="0.3">
      <c r="B17" s="34"/>
      <c r="C17" s="33"/>
      <c r="D17" s="32"/>
      <c r="E17" s="32"/>
      <c r="F17" s="32"/>
      <c r="G17" s="31"/>
      <c r="H17" s="214"/>
      <c r="I17" s="31"/>
      <c r="K17" s="31"/>
      <c r="L17" s="214"/>
      <c r="M17" s="31"/>
      <c r="R17" s="25"/>
    </row>
    <row r="18" spans="2:20" ht="15.75" x14ac:dyDescent="0.35">
      <c r="B18" s="34">
        <v>4</v>
      </c>
      <c r="C18" s="33" t="s">
        <v>122</v>
      </c>
      <c r="D18" s="32"/>
      <c r="E18" s="32"/>
      <c r="F18" s="32"/>
      <c r="G18" s="31">
        <v>-4166861.540000001</v>
      </c>
      <c r="H18" s="214"/>
      <c r="I18" s="31">
        <v>-31203220.380000003</v>
      </c>
      <c r="K18" s="31">
        <v>-15060724.040000001</v>
      </c>
      <c r="L18" s="214"/>
      <c r="M18" s="31">
        <v>-30860131.109999999</v>
      </c>
      <c r="R18" s="25"/>
      <c r="S18" s="22"/>
    </row>
    <row r="19" spans="2:20" ht="15.75" x14ac:dyDescent="0.35">
      <c r="B19" s="16" t="s">
        <v>121</v>
      </c>
      <c r="C19" s="38" t="s">
        <v>90</v>
      </c>
      <c r="D19" s="44"/>
      <c r="E19" s="44"/>
      <c r="F19" s="44"/>
      <c r="G19" s="109">
        <v>-4294205.370000001</v>
      </c>
      <c r="H19" s="215"/>
      <c r="I19" s="109">
        <v>-13380387.719999999</v>
      </c>
      <c r="K19" s="109">
        <v>-7302750.5100000007</v>
      </c>
      <c r="L19" s="215"/>
      <c r="M19" s="39">
        <v>-14938099.57</v>
      </c>
      <c r="P19" s="30"/>
      <c r="R19" s="39"/>
      <c r="S19" s="22"/>
      <c r="T19" s="22"/>
    </row>
    <row r="20" spans="2:20" ht="15.75" x14ac:dyDescent="0.35">
      <c r="B20" s="16" t="s">
        <v>120</v>
      </c>
      <c r="C20" s="38" t="s">
        <v>37</v>
      </c>
      <c r="D20" s="44"/>
      <c r="E20" s="44"/>
      <c r="F20" s="44"/>
      <c r="G20" s="109">
        <v>127343.83000000006</v>
      </c>
      <c r="H20" s="215"/>
      <c r="I20" s="109">
        <v>-17822832.660000004</v>
      </c>
      <c r="K20" s="109">
        <v>-7757973.5300000003</v>
      </c>
      <c r="L20" s="215"/>
      <c r="M20" s="39">
        <v>-15922031.539999999</v>
      </c>
      <c r="P20" s="43"/>
      <c r="R20" s="39"/>
      <c r="S20" s="22"/>
      <c r="T20" s="22"/>
    </row>
    <row r="21" spans="2:20" ht="6" customHeight="1" x14ac:dyDescent="0.3">
      <c r="B21" s="21"/>
      <c r="C21" s="27"/>
      <c r="D21" s="27"/>
      <c r="E21" s="27"/>
      <c r="F21" s="27"/>
      <c r="G21" s="23"/>
      <c r="H21" s="216"/>
      <c r="I21" s="23"/>
      <c r="K21" s="23"/>
      <c r="L21" s="216"/>
      <c r="M21" s="23"/>
      <c r="R21" s="23"/>
    </row>
    <row r="22" spans="2:20" ht="15.75" x14ac:dyDescent="0.35">
      <c r="B22" s="34">
        <v>5</v>
      </c>
      <c r="C22" s="33" t="s">
        <v>119</v>
      </c>
      <c r="D22" s="32"/>
      <c r="E22" s="32"/>
      <c r="F22" s="32"/>
      <c r="G22" s="31">
        <v>16780595.439999998</v>
      </c>
      <c r="H22" s="214"/>
      <c r="I22" s="31">
        <v>-30627023.010000005</v>
      </c>
      <c r="K22" s="31">
        <v>12073074.299999999</v>
      </c>
      <c r="L22" s="214"/>
      <c r="M22" s="31">
        <v>-31262536.74000001</v>
      </c>
      <c r="R22" s="25"/>
      <c r="S22" s="22"/>
    </row>
    <row r="23" spans="2:20" ht="4.5" customHeight="1" x14ac:dyDescent="0.3">
      <c r="B23" s="36"/>
      <c r="C23" s="35"/>
      <c r="D23" s="27"/>
      <c r="E23" s="27"/>
      <c r="F23" s="27"/>
      <c r="G23" s="42"/>
      <c r="H23" s="216"/>
      <c r="I23" s="42"/>
      <c r="K23" s="42"/>
      <c r="L23" s="216"/>
      <c r="M23" s="42"/>
      <c r="R23" s="23"/>
    </row>
    <row r="24" spans="2:20" ht="15.75" x14ac:dyDescent="0.35">
      <c r="B24" s="113">
        <v>6</v>
      </c>
      <c r="C24" s="41" t="s">
        <v>118</v>
      </c>
      <c r="D24" s="32"/>
      <c r="E24" s="32"/>
      <c r="F24" s="32"/>
      <c r="G24" s="40">
        <v>7889099.2699999977</v>
      </c>
      <c r="H24" s="214"/>
      <c r="I24" s="40">
        <v>8302228.5199999986</v>
      </c>
      <c r="K24" s="40">
        <v>15613418.619999999</v>
      </c>
      <c r="L24" s="214"/>
      <c r="M24" s="40">
        <v>15263693.979999997</v>
      </c>
      <c r="R24" s="25"/>
      <c r="S24" s="22"/>
    </row>
    <row r="25" spans="2:20" ht="15.75" x14ac:dyDescent="0.35">
      <c r="B25" s="16" t="s">
        <v>117</v>
      </c>
      <c r="C25" s="38" t="s">
        <v>46</v>
      </c>
      <c r="D25" s="38"/>
      <c r="E25" s="38"/>
      <c r="F25" s="38"/>
      <c r="G25" s="181">
        <v>2268645.9114249996</v>
      </c>
      <c r="H25" s="215"/>
      <c r="I25" s="109">
        <v>3080972.436795</v>
      </c>
      <c r="K25" s="109">
        <v>2338448.4808049998</v>
      </c>
      <c r="L25" s="215"/>
      <c r="M25" s="39">
        <v>3352393.4297900004</v>
      </c>
      <c r="R25" s="39"/>
      <c r="S25" s="22"/>
    </row>
    <row r="26" spans="2:20" ht="15.75" x14ac:dyDescent="0.35">
      <c r="B26" s="16" t="s">
        <v>116</v>
      </c>
      <c r="C26" s="38" t="s">
        <v>115</v>
      </c>
      <c r="D26" s="38"/>
      <c r="E26" s="38"/>
      <c r="F26" s="38"/>
      <c r="G26" s="182">
        <v>5620453.3585749986</v>
      </c>
      <c r="H26" s="216"/>
      <c r="I26" s="109">
        <v>5221256.0832049986</v>
      </c>
      <c r="K26" s="109">
        <v>13274970.139194999</v>
      </c>
      <c r="L26" s="216"/>
      <c r="M26" s="23">
        <v>11911300.550209997</v>
      </c>
      <c r="O26" s="101"/>
      <c r="R26" s="23"/>
      <c r="S26" s="22"/>
    </row>
    <row r="27" spans="2:20" ht="6" customHeight="1" x14ac:dyDescent="0.3">
      <c r="B27" s="21"/>
      <c r="C27" s="27"/>
      <c r="D27" s="27"/>
      <c r="E27" s="27"/>
      <c r="F27" s="27"/>
      <c r="G27" s="23"/>
      <c r="H27" s="216"/>
      <c r="I27" s="23"/>
      <c r="K27" s="23"/>
      <c r="L27" s="216"/>
      <c r="M27" s="23"/>
      <c r="R27" s="23"/>
    </row>
    <row r="28" spans="2:20" x14ac:dyDescent="0.3">
      <c r="B28" s="34">
        <v>7</v>
      </c>
      <c r="C28" s="33" t="s">
        <v>114</v>
      </c>
      <c r="D28" s="32"/>
      <c r="E28" s="32"/>
      <c r="F28" s="32"/>
      <c r="G28" s="31">
        <v>24669694.709999993</v>
      </c>
      <c r="H28" s="214"/>
      <c r="I28" s="31">
        <v>-22324794.490000006</v>
      </c>
      <c r="J28" s="197"/>
      <c r="K28" s="31">
        <v>27686492.919999998</v>
      </c>
      <c r="L28" s="214"/>
      <c r="M28" s="31">
        <v>-15998842.76</v>
      </c>
      <c r="O28" s="191"/>
      <c r="R28" s="25"/>
    </row>
    <row r="29" spans="2:20" ht="5.25" customHeight="1" x14ac:dyDescent="0.3">
      <c r="B29" s="36"/>
      <c r="C29" s="27"/>
      <c r="D29" s="27"/>
      <c r="E29" s="27"/>
      <c r="F29" s="27"/>
      <c r="G29" s="23"/>
      <c r="H29" s="216"/>
      <c r="I29" s="23"/>
      <c r="K29" s="23"/>
      <c r="L29" s="216"/>
      <c r="M29" s="23"/>
      <c r="R29" s="23"/>
    </row>
    <row r="30" spans="2:20" ht="15.75" x14ac:dyDescent="0.35">
      <c r="B30" s="34">
        <v>8</v>
      </c>
      <c r="C30" s="33" t="s">
        <v>113</v>
      </c>
      <c r="D30" s="32"/>
      <c r="E30" s="32"/>
      <c r="F30" s="32"/>
      <c r="G30" s="31">
        <v>24669694.710000005</v>
      </c>
      <c r="H30" s="214"/>
      <c r="I30" s="31">
        <v>-22324794.490000006</v>
      </c>
      <c r="J30" s="197"/>
      <c r="K30" s="31">
        <v>27686492.920000009</v>
      </c>
      <c r="L30" s="214"/>
      <c r="M30" s="31">
        <v>-15998842.760000013</v>
      </c>
      <c r="P30" s="30"/>
      <c r="R30" s="25"/>
      <c r="S30" s="22"/>
    </row>
    <row r="31" spans="2:20" ht="15.75" x14ac:dyDescent="0.35">
      <c r="B31" s="112" t="s">
        <v>112</v>
      </c>
      <c r="C31" s="26" t="s">
        <v>111</v>
      </c>
      <c r="D31" s="26"/>
      <c r="E31" s="26"/>
      <c r="F31" s="26"/>
      <c r="G31" s="29">
        <v>33929132.750000007</v>
      </c>
      <c r="H31" s="214"/>
      <c r="I31" s="29">
        <v>35604954.549999997</v>
      </c>
      <c r="K31" s="29">
        <v>52667085.49000001</v>
      </c>
      <c r="L31" s="214"/>
      <c r="M31" s="29">
        <v>56960576.609999985</v>
      </c>
      <c r="R31" s="25"/>
      <c r="S31" s="22"/>
    </row>
    <row r="32" spans="2:20" ht="15.75" x14ac:dyDescent="0.35">
      <c r="B32" s="16" t="s">
        <v>110</v>
      </c>
      <c r="C32" s="24" t="s">
        <v>109</v>
      </c>
      <c r="D32" s="24"/>
      <c r="E32" s="24"/>
      <c r="F32" s="24"/>
      <c r="G32" s="109">
        <v>25888337.620000005</v>
      </c>
      <c r="H32" s="216"/>
      <c r="I32" s="109">
        <v>26393139.370000001</v>
      </c>
      <c r="K32" s="109">
        <v>40924867.24000001</v>
      </c>
      <c r="L32" s="216"/>
      <c r="M32" s="23">
        <v>42634232.019999988</v>
      </c>
      <c r="R32" s="23"/>
      <c r="S32" s="22"/>
    </row>
    <row r="33" spans="1:19" ht="15.75" x14ac:dyDescent="0.35">
      <c r="B33" s="16" t="s">
        <v>108</v>
      </c>
      <c r="C33" s="24" t="s">
        <v>107</v>
      </c>
      <c r="D33" s="24"/>
      <c r="E33" s="24"/>
      <c r="F33" s="24"/>
      <c r="G33" s="109">
        <v>8040795.1300000008</v>
      </c>
      <c r="H33" s="216"/>
      <c r="I33" s="109">
        <v>9211815.1799999997</v>
      </c>
      <c r="K33" s="109">
        <v>11742218.25</v>
      </c>
      <c r="L33" s="216"/>
      <c r="M33" s="23">
        <v>14326344.59</v>
      </c>
      <c r="P33" s="22"/>
      <c r="R33" s="23"/>
      <c r="S33" s="22"/>
    </row>
    <row r="34" spans="1:19" ht="6" customHeight="1" x14ac:dyDescent="0.3">
      <c r="C34" s="27"/>
      <c r="D34" s="27"/>
      <c r="E34" s="27"/>
      <c r="F34" s="27"/>
      <c r="G34" s="28"/>
      <c r="H34" s="217"/>
      <c r="I34" s="28"/>
      <c r="K34" s="28"/>
      <c r="L34" s="217"/>
      <c r="M34" s="28"/>
      <c r="R34" s="28"/>
    </row>
    <row r="35" spans="1:19" ht="15.75" x14ac:dyDescent="0.35">
      <c r="B35" s="112" t="s">
        <v>106</v>
      </c>
      <c r="C35" s="26" t="s">
        <v>104</v>
      </c>
      <c r="D35" s="26"/>
      <c r="E35" s="26"/>
      <c r="F35" s="26"/>
      <c r="G35" s="25">
        <v>26350.430000000004</v>
      </c>
      <c r="H35" s="214"/>
      <c r="I35" s="25">
        <v>208151.95</v>
      </c>
      <c r="K35" s="25">
        <v>31352.059999999881</v>
      </c>
      <c r="L35" s="214"/>
      <c r="M35" s="25">
        <v>211700.16999999998</v>
      </c>
      <c r="R35" s="25"/>
      <c r="S35" s="22"/>
    </row>
    <row r="36" spans="1:19" ht="15.75" x14ac:dyDescent="0.35">
      <c r="B36" s="16" t="s">
        <v>105</v>
      </c>
      <c r="C36" s="24" t="s">
        <v>104</v>
      </c>
      <c r="D36" s="24"/>
      <c r="E36" s="24"/>
      <c r="F36" s="24"/>
      <c r="G36" s="109">
        <v>26350.430000000004</v>
      </c>
      <c r="H36" s="216"/>
      <c r="I36" s="109">
        <v>208151.95</v>
      </c>
      <c r="J36" s="198"/>
      <c r="K36" s="109">
        <v>31352.059999999881</v>
      </c>
      <c r="L36" s="216"/>
      <c r="M36" s="23">
        <v>211700.16999999998</v>
      </c>
    </row>
    <row r="37" spans="1:19" ht="6" customHeight="1" x14ac:dyDescent="0.3">
      <c r="C37" s="27"/>
      <c r="D37" s="27"/>
      <c r="E37" s="27"/>
      <c r="F37" s="27"/>
      <c r="G37" s="23"/>
      <c r="H37" s="216"/>
      <c r="I37" s="23"/>
      <c r="K37" s="23"/>
      <c r="L37" s="216"/>
      <c r="M37" s="23"/>
    </row>
    <row r="38" spans="1:19" ht="15.75" x14ac:dyDescent="0.35">
      <c r="B38" s="112" t="s">
        <v>103</v>
      </c>
      <c r="C38" s="26" t="s">
        <v>102</v>
      </c>
      <c r="D38" s="26"/>
      <c r="E38" s="26"/>
      <c r="F38" s="26"/>
      <c r="G38" s="25">
        <v>14393079.060000001</v>
      </c>
      <c r="H38" s="214"/>
      <c r="I38" s="25">
        <v>10169628.92</v>
      </c>
      <c r="J38" s="198"/>
      <c r="K38" s="25">
        <v>23207839.379999999</v>
      </c>
      <c r="L38" s="214"/>
      <c r="M38" s="25">
        <v>46188354.759999998</v>
      </c>
    </row>
    <row r="39" spans="1:19" ht="15.75" x14ac:dyDescent="0.35">
      <c r="B39" s="16" t="s">
        <v>101</v>
      </c>
      <c r="C39" s="24" t="s">
        <v>100</v>
      </c>
      <c r="D39" s="24"/>
      <c r="E39" s="24"/>
      <c r="F39" s="24"/>
      <c r="G39" s="109">
        <v>14393079.060000001</v>
      </c>
      <c r="H39" s="216"/>
      <c r="I39" s="109">
        <v>10169628.92</v>
      </c>
      <c r="J39" s="198"/>
      <c r="K39" s="109">
        <v>23207839.379999999</v>
      </c>
      <c r="L39" s="216"/>
      <c r="M39" s="23">
        <v>46188354.759999998</v>
      </c>
    </row>
    <row r="40" spans="1:19" ht="15.75" x14ac:dyDescent="0.35">
      <c r="B40" s="16" t="s">
        <v>99</v>
      </c>
      <c r="C40" s="24" t="s">
        <v>98</v>
      </c>
      <c r="D40" s="24"/>
      <c r="E40" s="24"/>
      <c r="F40" s="24"/>
      <c r="G40" s="109"/>
      <c r="H40" s="216"/>
      <c r="I40" s="109">
        <v>0</v>
      </c>
      <c r="J40" s="198"/>
      <c r="K40" s="109"/>
      <c r="L40" s="216"/>
      <c r="M40" s="23"/>
    </row>
    <row r="41" spans="1:19" ht="6" customHeight="1" x14ac:dyDescent="0.3">
      <c r="C41" s="27"/>
      <c r="D41" s="27"/>
      <c r="E41" s="27"/>
      <c r="F41" s="27"/>
      <c r="G41" s="23"/>
      <c r="H41" s="216"/>
      <c r="I41" s="23"/>
      <c r="K41" s="23"/>
      <c r="L41" s="216"/>
      <c r="M41" s="23"/>
    </row>
    <row r="42" spans="1:19" ht="15.75" x14ac:dyDescent="0.35">
      <c r="B42" s="112" t="s">
        <v>97</v>
      </c>
      <c r="C42" s="26" t="s">
        <v>96</v>
      </c>
      <c r="D42" s="26"/>
      <c r="E42" s="26"/>
      <c r="F42" s="26"/>
      <c r="G42" s="25">
        <v>-23678867.530000005</v>
      </c>
      <c r="H42" s="214"/>
      <c r="I42" s="25">
        <v>-68307529.909999996</v>
      </c>
      <c r="J42" s="198"/>
      <c r="K42" s="25">
        <v>-48219784.009999998</v>
      </c>
      <c r="L42" s="214"/>
      <c r="M42" s="25">
        <v>-119359474.30000001</v>
      </c>
    </row>
    <row r="43" spans="1:19" ht="15.75" x14ac:dyDescent="0.35">
      <c r="A43" s="15"/>
      <c r="B43" s="16" t="s">
        <v>95</v>
      </c>
      <c r="C43" s="24" t="s">
        <v>94</v>
      </c>
      <c r="D43" s="24"/>
      <c r="E43" s="24"/>
      <c r="F43" s="24"/>
      <c r="G43" s="23">
        <v>-23678867.530000005</v>
      </c>
      <c r="H43" s="216"/>
      <c r="I43" s="23">
        <v>-68307529.909999996</v>
      </c>
      <c r="J43" s="198"/>
      <c r="K43" s="23">
        <v>-48219784.009999998</v>
      </c>
      <c r="L43" s="216"/>
      <c r="M43" s="23">
        <v>-119359474.30000001</v>
      </c>
    </row>
    <row r="44" spans="1:19" ht="3.75" customHeight="1" x14ac:dyDescent="0.3">
      <c r="A44" s="15"/>
      <c r="B44" s="21"/>
      <c r="C44" s="20"/>
      <c r="G44" s="20"/>
      <c r="I44" s="20"/>
      <c r="K44" s="20"/>
      <c r="M44" s="20"/>
    </row>
    <row r="45" spans="1:19" x14ac:dyDescent="0.3">
      <c r="A45" s="15"/>
      <c r="B45" s="16" t="s">
        <v>62</v>
      </c>
    </row>
    <row r="46" spans="1:19" x14ac:dyDescent="0.3">
      <c r="A46" s="15"/>
      <c r="G46" s="30">
        <f>G43-DRE!E33</f>
        <v>0</v>
      </c>
      <c r="I46" s="30">
        <f>I42-DRE!G33</f>
        <v>0</v>
      </c>
      <c r="K46" s="30">
        <f>K43-DRE!I33</f>
        <v>0</v>
      </c>
      <c r="M46" s="30">
        <f>M43-DRE!K33</f>
        <v>-0.17000001668930054</v>
      </c>
    </row>
    <row r="47" spans="1:19" x14ac:dyDescent="0.3">
      <c r="A47" s="15"/>
      <c r="H47" s="358"/>
      <c r="J47" s="199"/>
      <c r="L47" s="358"/>
      <c r="N47" s="111"/>
      <c r="O47" s="18"/>
      <c r="P47" s="19"/>
    </row>
    <row r="48" spans="1:19" x14ac:dyDescent="0.3">
      <c r="A48" s="15"/>
      <c r="H48" s="358"/>
      <c r="J48" s="199"/>
      <c r="L48" s="358"/>
      <c r="N48" s="111"/>
      <c r="O48" s="18"/>
      <c r="P48" s="19"/>
    </row>
    <row r="49" spans="1:16" x14ac:dyDescent="0.3">
      <c r="A49" s="15"/>
      <c r="H49" s="358"/>
      <c r="J49" s="199"/>
      <c r="L49" s="358"/>
      <c r="N49" s="111"/>
      <c r="O49" s="18"/>
      <c r="P49" s="19"/>
    </row>
    <row r="50" spans="1:16" x14ac:dyDescent="0.3">
      <c r="A50" s="15"/>
      <c r="J50" s="199"/>
      <c r="N50" s="111"/>
      <c r="O50" s="18"/>
      <c r="P50" s="19"/>
    </row>
    <row r="51" spans="1:16" x14ac:dyDescent="0.3">
      <c r="A51" s="15"/>
      <c r="J51" s="199"/>
      <c r="N51" s="111"/>
      <c r="O51" s="18"/>
      <c r="P51" s="19"/>
    </row>
    <row r="52" spans="1:16" x14ac:dyDescent="0.3">
      <c r="A52" s="15"/>
      <c r="J52" s="199"/>
      <c r="N52" s="111"/>
      <c r="O52" s="18"/>
      <c r="P52" s="19"/>
    </row>
    <row r="53" spans="1:16" x14ac:dyDescent="0.3">
      <c r="A53" s="15"/>
      <c r="J53" s="199"/>
      <c r="N53" s="111"/>
      <c r="O53" s="18"/>
      <c r="P53" s="19"/>
    </row>
    <row r="54" spans="1:16" x14ac:dyDescent="0.3">
      <c r="A54" s="15"/>
      <c r="J54" s="199"/>
      <c r="N54" s="18"/>
      <c r="O54" s="18"/>
    </row>
    <row r="55" spans="1:16" x14ac:dyDescent="0.3">
      <c r="A55" s="15"/>
      <c r="J55" s="199"/>
    </row>
  </sheetData>
  <mergeCells count="5">
    <mergeCell ref="L47:L49"/>
    <mergeCell ref="H47:H49"/>
    <mergeCell ref="G4:I4"/>
    <mergeCell ref="K4:M4"/>
    <mergeCell ref="A1:M2"/>
  </mergeCells>
  <pageMargins left="0.511811024" right="0.511811024" top="0.78740157499999996" bottom="0.78740157499999996" header="0.31496062000000002" footer="0.31496062000000002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BP</vt:lpstr>
      <vt:lpstr>DRE</vt:lpstr>
      <vt:lpstr>DRA</vt:lpstr>
      <vt:lpstr>DMPL</vt:lpstr>
      <vt:lpstr>DFC</vt:lpstr>
      <vt:lpstr>DVA</vt:lpstr>
      <vt:lpstr>BP!Area_de_impressao</vt:lpstr>
      <vt:lpstr>DFC!Area_de_impressao</vt:lpstr>
      <vt:lpstr>DMPL!Area_de_impressao</vt:lpstr>
      <vt:lpstr>DRA!Area_de_impressao</vt:lpstr>
      <vt:lpstr>DRE!Area_de_impressao</vt:lpstr>
      <vt:lpstr>DVA!Area_de_impressao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Narayana Dutra</dc:creator>
  <cp:lastModifiedBy>Ana Maria De Sena</cp:lastModifiedBy>
  <cp:lastPrinted>2020-11-25T17:17:57Z</cp:lastPrinted>
  <dcterms:created xsi:type="dcterms:W3CDTF">2018-11-09T19:08:34Z</dcterms:created>
  <dcterms:modified xsi:type="dcterms:W3CDTF">2021-06-25T20:27:09Z</dcterms:modified>
</cp:coreProperties>
</file>